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35" windowWidth="8040" windowHeight="6090" tabRatio="601" activeTab="0"/>
  </bookViews>
  <sheets>
    <sheet name="hc, pg1" sheetId="1" r:id="rId1"/>
    <sheet name="hc,race,college, pg2" sheetId="2" r:id="rId2"/>
    <sheet name="hc by acad plan, p3-10" sheetId="3" r:id="rId3"/>
  </sheets>
  <definedNames>
    <definedName name="HTML_CodePage" hidden="1">1252</definedName>
    <definedName name="HTML_Control" hidden="1">{"'hc, pg1'!$A$1:$G$43"}</definedName>
    <definedName name="HTML_Description" hidden="1">""</definedName>
    <definedName name="HTML_Email" hidden="1">""</definedName>
    <definedName name="HTML_Header" hidden="1">""</definedName>
    <definedName name="HTML_LastUpdate" hidden="1">"11/15/00"</definedName>
    <definedName name="HTML_LineAfter" hidden="1">FALSE</definedName>
    <definedName name="HTML_LineBefore" hidden="1">FALSE</definedName>
    <definedName name="HTML_Name" hidden="1">"Jean Mason"</definedName>
    <definedName name="HTML_OBDlg2" hidden="1">TRUE</definedName>
    <definedName name="HTML_OBDlg4" hidden="1">TRUE</definedName>
    <definedName name="HTML_OS" hidden="1">0</definedName>
    <definedName name="HTML_PathFile" hidden="1">"I:\Jean\Fall_HC.htm"</definedName>
    <definedName name="HTML_Title" hidden="1">""</definedName>
    <definedName name="_xlnm.Print_Titles" localSheetId="2">'hc by acad plan, p3-10'!$1:$6</definedName>
  </definedNames>
  <calcPr fullCalcOnLoad="1"/>
</workbook>
</file>

<file path=xl/sharedStrings.xml><?xml version="1.0" encoding="utf-8"?>
<sst xmlns="http://schemas.openxmlformats.org/spreadsheetml/2006/main" count="1032" uniqueCount="535">
  <si>
    <t>CLEVELAND STATE UNIVERSITY</t>
  </si>
  <si>
    <t>HEADCOUNT ENROLLMENT</t>
  </si>
  <si>
    <t>College Level and Attendance</t>
  </si>
  <si>
    <t>College</t>
  </si>
  <si>
    <t>Level</t>
  </si>
  <si>
    <t>Attendance</t>
  </si>
  <si>
    <t>Total</t>
  </si>
  <si>
    <t>Undergrad</t>
  </si>
  <si>
    <t>Master/Law</t>
  </si>
  <si>
    <t>Doctoral</t>
  </si>
  <si>
    <t>Full-time</t>
  </si>
  <si>
    <t>Part-time</t>
  </si>
  <si>
    <t>Arts &amp; Sciences</t>
  </si>
  <si>
    <t>Business</t>
  </si>
  <si>
    <t>Education</t>
  </si>
  <si>
    <t>Engineering</t>
  </si>
  <si>
    <t>First College</t>
  </si>
  <si>
    <t xml:space="preserve">Law </t>
  </si>
  <si>
    <t>University Studies</t>
  </si>
  <si>
    <t>Urban Affairs</t>
  </si>
  <si>
    <t>Ugrad. NonDegree</t>
  </si>
  <si>
    <t xml:space="preserve">   TOTAL</t>
  </si>
  <si>
    <t>College Level by Attendance</t>
  </si>
  <si>
    <t>Undergraduate</t>
  </si>
  <si>
    <t>Masters/Law</t>
  </si>
  <si>
    <t xml:space="preserve">     TOTAL</t>
  </si>
  <si>
    <t>NOTES:</t>
  </si>
  <si>
    <t>TOTAL</t>
  </si>
  <si>
    <t>Law</t>
  </si>
  <si>
    <t>By College, Sex and Race</t>
  </si>
  <si>
    <t>White</t>
  </si>
  <si>
    <t>Black</t>
  </si>
  <si>
    <t>Hispanic</t>
  </si>
  <si>
    <t>Asian or Pacific Islander</t>
  </si>
  <si>
    <t>American Indian</t>
  </si>
  <si>
    <t>Not Applicable</t>
  </si>
  <si>
    <t>Non-Resident Aliens</t>
  </si>
  <si>
    <t>Female</t>
  </si>
  <si>
    <t>Male</t>
  </si>
  <si>
    <t>Total Female</t>
  </si>
  <si>
    <t>Total Male</t>
  </si>
  <si>
    <t xml:space="preserve">NOTES: </t>
  </si>
  <si>
    <t>Anthropology</t>
  </si>
  <si>
    <t>Art</t>
  </si>
  <si>
    <t>Chemistry</t>
  </si>
  <si>
    <t>Communications</t>
  </si>
  <si>
    <t>Dramatic Arts</t>
  </si>
  <si>
    <t>Economics</t>
  </si>
  <si>
    <t>English</t>
  </si>
  <si>
    <t>French</t>
  </si>
  <si>
    <t>History</t>
  </si>
  <si>
    <t>Mathematics</t>
  </si>
  <si>
    <t>Music</t>
  </si>
  <si>
    <t>Nursing</t>
  </si>
  <si>
    <t>Philosophy</t>
  </si>
  <si>
    <t>Physics</t>
  </si>
  <si>
    <t>Political Science</t>
  </si>
  <si>
    <t>Psychology</t>
  </si>
  <si>
    <t>Religious Studies</t>
  </si>
  <si>
    <t>Sociology</t>
  </si>
  <si>
    <t>Spanish</t>
  </si>
  <si>
    <t>Social Work</t>
  </si>
  <si>
    <t>Accounting</t>
  </si>
  <si>
    <t>Finance</t>
  </si>
  <si>
    <t>Health Care Administration</t>
  </si>
  <si>
    <t>Information Systems</t>
  </si>
  <si>
    <t>Marketing</t>
  </si>
  <si>
    <t>Middle Childhood Education</t>
  </si>
  <si>
    <t>Special Education</t>
  </si>
  <si>
    <t>Chemical Engineering</t>
  </si>
  <si>
    <t>Civil Engineering</t>
  </si>
  <si>
    <t>Mechanical Engineering</t>
  </si>
  <si>
    <t>Engineering Mechanics</t>
  </si>
  <si>
    <t>Curriculum &amp; Instruction</t>
  </si>
  <si>
    <t>Environmental Studies</t>
  </si>
  <si>
    <t>Public Administration</t>
  </si>
  <si>
    <t>Urban Studies</t>
  </si>
  <si>
    <t>Public Health</t>
  </si>
  <si>
    <t>Women's Studies</t>
  </si>
  <si>
    <t>Electrical &amp; Computer Egr</t>
  </si>
  <si>
    <t>Industrial &amp; Manufacturing Egr</t>
  </si>
  <si>
    <t>2. Full-time status was defined as: Any student registered for a minimum of 12 hours for all levels.</t>
  </si>
  <si>
    <t>Urban Services Administration</t>
  </si>
  <si>
    <t>Graduate Studies</t>
  </si>
  <si>
    <t>Linguistics</t>
  </si>
  <si>
    <t>Summer 2003</t>
  </si>
  <si>
    <t>1. Total headcount in this report excludes 12 students with zero credit hours. The total unduplicated headcount without these omissions is 8,615.</t>
  </si>
  <si>
    <t>2. Total headcount in this report excludes 12 students with zero credit hours. The total unduplicated headcount without these omissions is 8,615.</t>
  </si>
  <si>
    <t>Environmental Engineering</t>
  </si>
  <si>
    <t>By College, Academic Career, Academic Plan and Multiple Majors</t>
  </si>
  <si>
    <t>Academic Plan</t>
  </si>
  <si>
    <t>One Major</t>
  </si>
  <si>
    <t>Multiple Majors</t>
  </si>
  <si>
    <t>Percent of College/Level Total</t>
  </si>
  <si>
    <t>UNDERGRADUATE</t>
  </si>
  <si>
    <t>A&amp;S</t>
  </si>
  <si>
    <t>ANT</t>
  </si>
  <si>
    <t>ART</t>
  </si>
  <si>
    <t>ARTPB</t>
  </si>
  <si>
    <t>ARTS MGMT</t>
  </si>
  <si>
    <t>Arts Management</t>
  </si>
  <si>
    <t>ASCER</t>
  </si>
  <si>
    <t>ASND</t>
  </si>
  <si>
    <t>NUB</t>
  </si>
  <si>
    <t>Basic Nursing</t>
  </si>
  <si>
    <t>NUBPB</t>
  </si>
  <si>
    <t>BIO</t>
  </si>
  <si>
    <t>Biology</t>
  </si>
  <si>
    <t>BIOPB</t>
  </si>
  <si>
    <t>GEO</t>
  </si>
  <si>
    <t>Geological Sciences</t>
  </si>
  <si>
    <t>GES</t>
  </si>
  <si>
    <t>EVSAS</t>
  </si>
  <si>
    <t>Environmental Sciences</t>
  </si>
  <si>
    <t>EVSASPB</t>
  </si>
  <si>
    <t>BIT</t>
  </si>
  <si>
    <t>Biology-Medical Technology</t>
  </si>
  <si>
    <t>BITPB</t>
  </si>
  <si>
    <t>CHM</t>
  </si>
  <si>
    <t>CHMPB</t>
  </si>
  <si>
    <t>CLM</t>
  </si>
  <si>
    <t>Classical and Medieval S</t>
  </si>
  <si>
    <t>COM</t>
  </si>
  <si>
    <t>DRA</t>
  </si>
  <si>
    <t>ECN</t>
  </si>
  <si>
    <t>ENG</t>
  </si>
  <si>
    <t>ENGPB</t>
  </si>
  <si>
    <t>EVAAS</t>
  </si>
  <si>
    <t>FRN</t>
  </si>
  <si>
    <t>GDSGN</t>
  </si>
  <si>
    <t>Graphic Design Certificate</t>
  </si>
  <si>
    <t>HIS</t>
  </si>
  <si>
    <t>IR</t>
  </si>
  <si>
    <t>International Relations</t>
  </si>
  <si>
    <t>LIB</t>
  </si>
  <si>
    <t>Liberal Studies</t>
  </si>
  <si>
    <t>LIN</t>
  </si>
  <si>
    <t>LINPB</t>
  </si>
  <si>
    <t>MTH</t>
  </si>
  <si>
    <t>MTHPB</t>
  </si>
  <si>
    <t>MTS</t>
  </si>
  <si>
    <t>MMA</t>
  </si>
  <si>
    <t>Multimedia Advertising Certificate</t>
  </si>
  <si>
    <t>MUS</t>
  </si>
  <si>
    <t>MUS-BA</t>
  </si>
  <si>
    <t>MUSPB</t>
  </si>
  <si>
    <t>HSO</t>
  </si>
  <si>
    <t>Occupational Therapy</t>
  </si>
  <si>
    <t>HSO-CERT</t>
  </si>
  <si>
    <t>HSOPB</t>
  </si>
  <si>
    <t>OCTPB</t>
  </si>
  <si>
    <t>PHL</t>
  </si>
  <si>
    <t>PHLPB</t>
  </si>
  <si>
    <t>HSP</t>
  </si>
  <si>
    <t>Physical Therapy</t>
  </si>
  <si>
    <t>PHS</t>
  </si>
  <si>
    <t>PHY</t>
  </si>
  <si>
    <t>PSC</t>
  </si>
  <si>
    <t>PPHAR</t>
  </si>
  <si>
    <t>Pre Pharmacy</t>
  </si>
  <si>
    <t>PPHARPB</t>
  </si>
  <si>
    <t>HSC</t>
  </si>
  <si>
    <t>Pre-Health Sciences</t>
  </si>
  <si>
    <t>PSY</t>
  </si>
  <si>
    <t>PSYPB</t>
  </si>
  <si>
    <t>REL</t>
  </si>
  <si>
    <t>NUR</t>
  </si>
  <si>
    <t>RN Nursing</t>
  </si>
  <si>
    <t>NURPB</t>
  </si>
  <si>
    <t>SSC</t>
  </si>
  <si>
    <t>Social Science</t>
  </si>
  <si>
    <t>SST</t>
  </si>
  <si>
    <t>Social Studies</t>
  </si>
  <si>
    <t>SWK</t>
  </si>
  <si>
    <t>SWKPB</t>
  </si>
  <si>
    <t>SOC</t>
  </si>
  <si>
    <t>SOCPB</t>
  </si>
  <si>
    <t>SPN</t>
  </si>
  <si>
    <t>SPH</t>
  </si>
  <si>
    <t>Speech &amp; Hearing</t>
  </si>
  <si>
    <t>WST-BA</t>
  </si>
  <si>
    <t>ASPBUND</t>
  </si>
  <si>
    <t>Undecided</t>
  </si>
  <si>
    <t>ASPB</t>
  </si>
  <si>
    <t>Arts &amp; Sciences Undecided</t>
  </si>
  <si>
    <t>UNDA</t>
  </si>
  <si>
    <t>A&amp;S Undecided</t>
  </si>
  <si>
    <t>Total Undergraduate A&amp;S</t>
  </si>
  <si>
    <t>FST</t>
  </si>
  <si>
    <t>ANTFC</t>
  </si>
  <si>
    <t>ARTFC</t>
  </si>
  <si>
    <t>BIOFC</t>
  </si>
  <si>
    <t>COMFC</t>
  </si>
  <si>
    <t>DRAFC</t>
  </si>
  <si>
    <t>ENGFC</t>
  </si>
  <si>
    <t>FRNFC</t>
  </si>
  <si>
    <t>HISFC</t>
  </si>
  <si>
    <t>IRFC</t>
  </si>
  <si>
    <t>MUSFC</t>
  </si>
  <si>
    <t>PDM</t>
  </si>
  <si>
    <t>Personally Designed Major</t>
  </si>
  <si>
    <t>PDM-BS</t>
  </si>
  <si>
    <t>PHLFC</t>
  </si>
  <si>
    <t>PHYFC</t>
  </si>
  <si>
    <t>PSCFC</t>
  </si>
  <si>
    <t>PSYFC</t>
  </si>
  <si>
    <t>SSCFC</t>
  </si>
  <si>
    <t>SWKFC</t>
  </si>
  <si>
    <t>SOCFC</t>
  </si>
  <si>
    <t>USTFC</t>
  </si>
  <si>
    <t>WSTFC</t>
  </si>
  <si>
    <t>UNDF</t>
  </si>
  <si>
    <t>Fst Undecided</t>
  </si>
  <si>
    <t>Total First College</t>
  </si>
  <si>
    <t>BUS</t>
  </si>
  <si>
    <t>ACT</t>
  </si>
  <si>
    <t>ACTPB</t>
  </si>
  <si>
    <t>BUSND</t>
  </si>
  <si>
    <t>BEC</t>
  </si>
  <si>
    <t>Business Economics</t>
  </si>
  <si>
    <t>BED</t>
  </si>
  <si>
    <t>Business Education</t>
  </si>
  <si>
    <t>CIS</t>
  </si>
  <si>
    <t>Comp &amp; Info Science</t>
  </si>
  <si>
    <t>CISPB</t>
  </si>
  <si>
    <t>CS</t>
  </si>
  <si>
    <t>Computer Science</t>
  </si>
  <si>
    <t>CSPB</t>
  </si>
  <si>
    <t>FIN</t>
  </si>
  <si>
    <t>FINPB</t>
  </si>
  <si>
    <t>IFS</t>
  </si>
  <si>
    <t>MGT</t>
  </si>
  <si>
    <t>Management</t>
  </si>
  <si>
    <t>MLR</t>
  </si>
  <si>
    <t>Management &amp; Labor Relat</t>
  </si>
  <si>
    <t>MLRPB</t>
  </si>
  <si>
    <t>MKT</t>
  </si>
  <si>
    <t>MKTPB</t>
  </si>
  <si>
    <t>OMS</t>
  </si>
  <si>
    <t>Oper Mgmt &amp; Business Sta</t>
  </si>
  <si>
    <t>OMSPB</t>
  </si>
  <si>
    <t>BUPB</t>
  </si>
  <si>
    <t>Business Undecided</t>
  </si>
  <si>
    <t>UNDB</t>
  </si>
  <si>
    <t>BUPBUND</t>
  </si>
  <si>
    <t>Total Undergraduate Business</t>
  </si>
  <si>
    <t>EDU</t>
  </si>
  <si>
    <t>ECE</t>
  </si>
  <si>
    <t>Early Childhood Educatio</t>
  </si>
  <si>
    <t>ECEPB</t>
  </si>
  <si>
    <t>EDCER</t>
  </si>
  <si>
    <t>EDUND</t>
  </si>
  <si>
    <t>EED</t>
  </si>
  <si>
    <t>Elementary Education</t>
  </si>
  <si>
    <t>EEDPB</t>
  </si>
  <si>
    <t>MTH6PB</t>
  </si>
  <si>
    <t>EDM</t>
  </si>
  <si>
    <t>EDMPB</t>
  </si>
  <si>
    <t>PESPB</t>
  </si>
  <si>
    <t>Health and Physical Education</t>
  </si>
  <si>
    <t>PEU</t>
  </si>
  <si>
    <t>Physical Education</t>
  </si>
  <si>
    <t>PEUPB</t>
  </si>
  <si>
    <t>SED</t>
  </si>
  <si>
    <t>SPM</t>
  </si>
  <si>
    <t>Sports Management</t>
  </si>
  <si>
    <t>TEACH CERT</t>
  </si>
  <si>
    <t>Teacher Certification</t>
  </si>
  <si>
    <t>UNDC</t>
  </si>
  <si>
    <t>Edu Undecided</t>
  </si>
  <si>
    <t>EDPB</t>
  </si>
  <si>
    <t>Education Undecided</t>
  </si>
  <si>
    <t>EDPBUND</t>
  </si>
  <si>
    <t>Total Undergraduate Education</t>
  </si>
  <si>
    <t>EGR</t>
  </si>
  <si>
    <t>CHE</t>
  </si>
  <si>
    <t>CHEPB</t>
  </si>
  <si>
    <t>CVE</t>
  </si>
  <si>
    <t>BCPE</t>
  </si>
  <si>
    <t>Computer Engineering</t>
  </si>
  <si>
    <t>CE</t>
  </si>
  <si>
    <t>CEPB</t>
  </si>
  <si>
    <t>EEC</t>
  </si>
  <si>
    <t>ELE</t>
  </si>
  <si>
    <t>Electrical Engineering</t>
  </si>
  <si>
    <t>ELSPB</t>
  </si>
  <si>
    <t>ELT</t>
  </si>
  <si>
    <t>Electrical Engineering Technology</t>
  </si>
  <si>
    <t>ECT</t>
  </si>
  <si>
    <t>Electronic EgrTechnology</t>
  </si>
  <si>
    <t>ETT</t>
  </si>
  <si>
    <t>Electronic Technology</t>
  </si>
  <si>
    <t>ENCER</t>
  </si>
  <si>
    <t>ENGND</t>
  </si>
  <si>
    <t>IME</t>
  </si>
  <si>
    <t>INT</t>
  </si>
  <si>
    <t>Industrial Egr Technolog</t>
  </si>
  <si>
    <t>INEPB</t>
  </si>
  <si>
    <t>Industrial Engineering</t>
  </si>
  <si>
    <t>MCT</t>
  </si>
  <si>
    <t>Mechanical Egr Technolog</t>
  </si>
  <si>
    <t>MCE</t>
  </si>
  <si>
    <t>MCEPB</t>
  </si>
  <si>
    <t>MLE</t>
  </si>
  <si>
    <t>Metallurgical Engineering</t>
  </si>
  <si>
    <t>PE</t>
  </si>
  <si>
    <t>Pre-Engineering</t>
  </si>
  <si>
    <t>ENPB</t>
  </si>
  <si>
    <t>Engineering Undecided</t>
  </si>
  <si>
    <t>UNDE</t>
  </si>
  <si>
    <t>Egr Undecided</t>
  </si>
  <si>
    <t>Total Undergraduate Engineering</t>
  </si>
  <si>
    <t>NONDE</t>
  </si>
  <si>
    <t>CROSS UNDE</t>
  </si>
  <si>
    <t>Cross Registration Undergradua</t>
  </si>
  <si>
    <t>NONDEGREE</t>
  </si>
  <si>
    <t>Undergraduate Nondegree</t>
  </si>
  <si>
    <t>Total Undergraduate NonDegree</t>
  </si>
  <si>
    <t>UNIV</t>
  </si>
  <si>
    <t>UNDUS</t>
  </si>
  <si>
    <t>Collegiate Studies</t>
  </si>
  <si>
    <t>USP60</t>
  </si>
  <si>
    <t>Project 60</t>
  </si>
  <si>
    <t>PSEOP</t>
  </si>
  <si>
    <t>USND</t>
  </si>
  <si>
    <t>USVS</t>
  </si>
  <si>
    <t>Undergraduate Visiting</t>
  </si>
  <si>
    <t>Total University Studies</t>
  </si>
  <si>
    <t>URB</t>
  </si>
  <si>
    <t>EVS</t>
  </si>
  <si>
    <t>Environmental Science</t>
  </si>
  <si>
    <t>EVA</t>
  </si>
  <si>
    <t>PSM</t>
  </si>
  <si>
    <t>Public Safety Management</t>
  </si>
  <si>
    <t>URBND</t>
  </si>
  <si>
    <t>USA</t>
  </si>
  <si>
    <t>UST</t>
  </si>
  <si>
    <t>USTPB</t>
  </si>
  <si>
    <t>URPBUND</t>
  </si>
  <si>
    <t>UNDU</t>
  </si>
  <si>
    <t>Urban Undecided</t>
  </si>
  <si>
    <t>Total Urban Affairs</t>
  </si>
  <si>
    <t>GRADUATE AND LAW</t>
  </si>
  <si>
    <t>GAR</t>
  </si>
  <si>
    <t>DBI</t>
  </si>
  <si>
    <t>GBI</t>
  </si>
  <si>
    <t>DCH</t>
  </si>
  <si>
    <t>GCH</t>
  </si>
  <si>
    <t>CBC</t>
  </si>
  <si>
    <t>Clinical Bioanalytical Chem</t>
  </si>
  <si>
    <t>GCM</t>
  </si>
  <si>
    <t>Communication Thry and M</t>
  </si>
  <si>
    <t>CCH</t>
  </si>
  <si>
    <t>Culture, Com and Health Care</t>
  </si>
  <si>
    <t>DIV</t>
  </si>
  <si>
    <t>Diversity Professional</t>
  </si>
  <si>
    <t>GEC</t>
  </si>
  <si>
    <t>GEG</t>
  </si>
  <si>
    <t>GEV</t>
  </si>
  <si>
    <t>GASDE</t>
  </si>
  <si>
    <t>Graduate Arts &amp; Sciences</t>
  </si>
  <si>
    <t>GASND</t>
  </si>
  <si>
    <t>GHE</t>
  </si>
  <si>
    <t>Health Science</t>
  </si>
  <si>
    <t>GHS</t>
  </si>
  <si>
    <t>GMA</t>
  </si>
  <si>
    <t>GMT</t>
  </si>
  <si>
    <t>GMU</t>
  </si>
  <si>
    <t>GNR</t>
  </si>
  <si>
    <t>GOT</t>
  </si>
  <si>
    <t>Occupational Therapy, Master</t>
  </si>
  <si>
    <t>GPL</t>
  </si>
  <si>
    <t>MPT</t>
  </si>
  <si>
    <t>GPH</t>
  </si>
  <si>
    <t>GPY</t>
  </si>
  <si>
    <t>GPSYS</t>
  </si>
  <si>
    <t>Psychology Specialist</t>
  </si>
  <si>
    <t>GSW</t>
  </si>
  <si>
    <t>GSO</t>
  </si>
  <si>
    <t>GSN</t>
  </si>
  <si>
    <t>GSP</t>
  </si>
  <si>
    <t>Speech Pathology and Aud</t>
  </si>
  <si>
    <t>Total A&amp;S Graduate</t>
  </si>
  <si>
    <t>AMB</t>
  </si>
  <si>
    <t>Accelerated Business Adm</t>
  </si>
  <si>
    <t>GAF</t>
  </si>
  <si>
    <t>Accountancy and Financia</t>
  </si>
  <si>
    <t>DAC</t>
  </si>
  <si>
    <t>MBA</t>
  </si>
  <si>
    <t>Business Administration</t>
  </si>
  <si>
    <t>DBA</t>
  </si>
  <si>
    <t>Business Administration-Doctoral</t>
  </si>
  <si>
    <t>GCS</t>
  </si>
  <si>
    <t>Computer and Information</t>
  </si>
  <si>
    <t>EBA</t>
  </si>
  <si>
    <t>Executive Business Admin</t>
  </si>
  <si>
    <t>GFN</t>
  </si>
  <si>
    <t>GBUDE</t>
  </si>
  <si>
    <t>Graduate Business</t>
  </si>
  <si>
    <t>GBUND</t>
  </si>
  <si>
    <t>HCA</t>
  </si>
  <si>
    <t>DIS</t>
  </si>
  <si>
    <t>DML</t>
  </si>
  <si>
    <t>Labor Relations and Huma</t>
  </si>
  <si>
    <t>GLR</t>
  </si>
  <si>
    <t>GMK</t>
  </si>
  <si>
    <t>JDMBA</t>
  </si>
  <si>
    <t>Master of Business Administrat</t>
  </si>
  <si>
    <t>MBH</t>
  </si>
  <si>
    <t>MBA-Health Care</t>
  </si>
  <si>
    <t>MPH</t>
  </si>
  <si>
    <t>URE B</t>
  </si>
  <si>
    <t>Urban Real Estate Dev &amp; Financ</t>
  </si>
  <si>
    <t>Total Business Graduate</t>
  </si>
  <si>
    <t>ALD</t>
  </si>
  <si>
    <t>Adult Learning &amp; Develop</t>
  </si>
  <si>
    <t>ALD CER</t>
  </si>
  <si>
    <t>Adult Learning and Development</t>
  </si>
  <si>
    <t>CAC</t>
  </si>
  <si>
    <t>Community Agency Counsel</t>
  </si>
  <si>
    <t>CMH</t>
  </si>
  <si>
    <t>Community Health Educati</t>
  </si>
  <si>
    <t>CPP</t>
  </si>
  <si>
    <t>Counseling and Pupil Per</t>
  </si>
  <si>
    <t>CNS</t>
  </si>
  <si>
    <t>Counselor Education</t>
  </si>
  <si>
    <t>C&amp;I</t>
  </si>
  <si>
    <t>GDU</t>
  </si>
  <si>
    <t>GDUD</t>
  </si>
  <si>
    <t>EAD</t>
  </si>
  <si>
    <t>Education Administration</t>
  </si>
  <si>
    <t>EAS</t>
  </si>
  <si>
    <t>EDS</t>
  </si>
  <si>
    <t>Education Specialist</t>
  </si>
  <si>
    <t>Educational Administrati</t>
  </si>
  <si>
    <t>EXS</t>
  </si>
  <si>
    <t>Exercise Science</t>
  </si>
  <si>
    <t>GEDCER</t>
  </si>
  <si>
    <t>Graduate Education</t>
  </si>
  <si>
    <t>GEDDE</t>
  </si>
  <si>
    <t>GEDND</t>
  </si>
  <si>
    <t>EDUC-LIC</t>
  </si>
  <si>
    <t>Graduate Education Licensure</t>
  </si>
  <si>
    <t>PED</t>
  </si>
  <si>
    <t>Health and Physical Educ</t>
  </si>
  <si>
    <t>GSM</t>
  </si>
  <si>
    <t>SME</t>
  </si>
  <si>
    <t>Sports Management, Exerc</t>
  </si>
  <si>
    <t>SUP</t>
  </si>
  <si>
    <t>Supervision</t>
  </si>
  <si>
    <t>UEA</t>
  </si>
  <si>
    <t>Urban Ed: Administration</t>
  </si>
  <si>
    <t>UED</t>
  </si>
  <si>
    <t>Urban Education</t>
  </si>
  <si>
    <t>UEC</t>
  </si>
  <si>
    <t>Urban Education: Counsel</t>
  </si>
  <si>
    <t>UEL</t>
  </si>
  <si>
    <t>Urban Education: Learning</t>
  </si>
  <si>
    <t>UEP</t>
  </si>
  <si>
    <t>Urban Education: Policy</t>
  </si>
  <si>
    <t>Total Education Graduate</t>
  </si>
  <si>
    <t>ABE</t>
  </si>
  <si>
    <t>Applied Biomedical Engineering</t>
  </si>
  <si>
    <t>CHD</t>
  </si>
  <si>
    <t>CHG</t>
  </si>
  <si>
    <t>CVD</t>
  </si>
  <si>
    <t>CVG</t>
  </si>
  <si>
    <t>ELD</t>
  </si>
  <si>
    <t>ELG</t>
  </si>
  <si>
    <t>EMG</t>
  </si>
  <si>
    <t>GEE</t>
  </si>
  <si>
    <t>GENCER</t>
  </si>
  <si>
    <t>Graduate Engineering</t>
  </si>
  <si>
    <t>GENND</t>
  </si>
  <si>
    <t>IND</t>
  </si>
  <si>
    <t>ING</t>
  </si>
  <si>
    <t>MCD</t>
  </si>
  <si>
    <t>MCG</t>
  </si>
  <si>
    <t>SWEC</t>
  </si>
  <si>
    <t>Software Engineering Cert</t>
  </si>
  <si>
    <t>Total Engineering Graduate</t>
  </si>
  <si>
    <t>GST</t>
  </si>
  <si>
    <t>NONDEG GRA</t>
  </si>
  <si>
    <t>Graduate Nondegree</t>
  </si>
  <si>
    <t>LAW</t>
  </si>
  <si>
    <t>JD/MBA</t>
  </si>
  <si>
    <t>JD/MPA</t>
  </si>
  <si>
    <t>LAWCE</t>
  </si>
  <si>
    <t>LAWVS</t>
  </si>
  <si>
    <t>JD/MES</t>
  </si>
  <si>
    <t>Law and Environmental Studies</t>
  </si>
  <si>
    <t>JD/MUP</t>
  </si>
  <si>
    <t>Law and Urban Planning</t>
  </si>
  <si>
    <t>LAWLLM</t>
  </si>
  <si>
    <t>Master of Laws</t>
  </si>
  <si>
    <t>Total Law</t>
  </si>
  <si>
    <t>GEI</t>
  </si>
  <si>
    <t>Environmental Studies M.A.</t>
  </si>
  <si>
    <t>GURDE</t>
  </si>
  <si>
    <t>Graduate Urban Affairs</t>
  </si>
  <si>
    <t>GURND</t>
  </si>
  <si>
    <t>NPM</t>
  </si>
  <si>
    <t>Non-Profit Management</t>
  </si>
  <si>
    <t>MPA</t>
  </si>
  <si>
    <t>GIS</t>
  </si>
  <si>
    <t>Urban Geographic Information S</t>
  </si>
  <si>
    <t>UPD</t>
  </si>
  <si>
    <t xml:space="preserve">Urban Planning, Design </t>
  </si>
  <si>
    <t>URE</t>
  </si>
  <si>
    <t>Urban Real Estate Dev &amp; Finance</t>
  </si>
  <si>
    <t>USD</t>
  </si>
  <si>
    <t>USG</t>
  </si>
  <si>
    <t>Total CSU</t>
  </si>
  <si>
    <t>1. Minority students are 21.2% of the total population, or 24.2% of the students identified by race.</t>
  </si>
  <si>
    <t>ANTPB</t>
  </si>
  <si>
    <t>EVSFC</t>
  </si>
  <si>
    <t>LIBFC</t>
  </si>
  <si>
    <t>EVAPB</t>
  </si>
  <si>
    <t>URCER</t>
  </si>
  <si>
    <t>ASB</t>
  </si>
  <si>
    <t>Advanced Study in Bioethics</t>
  </si>
  <si>
    <t>ACCAUDIT</t>
  </si>
  <si>
    <t>Financial Accounting Audit</t>
  </si>
  <si>
    <t>DOM</t>
  </si>
  <si>
    <t>Oper Mgmt &amp; Business Stats</t>
  </si>
  <si>
    <t>PRE_MPH</t>
  </si>
  <si>
    <t>Pre Accelerated MPH</t>
  </si>
  <si>
    <t>JDMPA</t>
  </si>
  <si>
    <t>Master of Public Administration</t>
  </si>
  <si>
    <t>JDMUPD</t>
  </si>
  <si>
    <t>Urban Planning and Law</t>
  </si>
  <si>
    <t>3. Nursing is included in the College of Education.</t>
  </si>
  <si>
    <t xml:space="preserve">Notes: Total headcount excludes 12 students with zero credit hours. Total unduplicated headcount without these omissons is 8,615. </t>
  </si>
  <si>
    <t xml:space="preserve">TOTAL UNDERGRADUATE </t>
  </si>
  <si>
    <t>TOTAL GRADUATE AND LAW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</si>
</sst>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\ "/>
    <numFmt numFmtId="168" formatCode="#,##0.0"/>
    <numFmt numFmtId="169" formatCode="_(* #,##0.0_);_(* \(#,##0.0\);_(* &quot;-&quot;?_);_(@_)"/>
    <numFmt numFmtId="170" formatCode="0.000%"/>
    <numFmt numFmtId="171" formatCode="#,##0.000"/>
    <numFmt numFmtId="172" formatCode="0\ "/>
    <numFmt numFmtId="173" formatCode="0.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#,##0.0000000000"/>
    <numFmt numFmtId="181" formatCode="#,##0.00000000000"/>
    <numFmt numFmtId="182" formatCode="#,##0.000000000000"/>
    <numFmt numFmtId="183" formatCode="#,##0.0000000000000"/>
  </numFmts>
  <fonts count="14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color indexed="8"/>
      <name val="MS Sans Serif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/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centerContinuous" vertical="center"/>
    </xf>
    <xf numFmtId="0" fontId="1" fillId="0" borderId="1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1" fillId="0" borderId="2" xfId="0" applyFont="1" applyBorder="1" applyAlignment="1" applyProtection="1">
      <alignment horizontal="centerContinuous" vertical="center" wrapText="1"/>
      <protection/>
    </xf>
    <xf numFmtId="0" fontId="1" fillId="0" borderId="3" xfId="0" applyFont="1" applyBorder="1" applyAlignment="1" applyProtection="1">
      <alignment horizontal="centerContinuous" vertical="center" wrapText="1"/>
      <protection/>
    </xf>
    <xf numFmtId="0" fontId="1" fillId="0" borderId="4" xfId="0" applyFont="1" applyBorder="1" applyAlignment="1" applyProtection="1">
      <alignment horizontal="centerContinuous" vertical="center" wrapText="1"/>
      <protection/>
    </xf>
    <xf numFmtId="0" fontId="1" fillId="0" borderId="5" xfId="0" applyFont="1" applyBorder="1" applyAlignment="1" applyProtection="1">
      <alignment horizontal="centerContinuous" vertical="center" wrapText="1"/>
      <protection/>
    </xf>
    <xf numFmtId="0" fontId="1" fillId="0" borderId="6" xfId="0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left" vertical="center"/>
      <protection/>
    </xf>
    <xf numFmtId="3" fontId="4" fillId="0" borderId="0" xfId="0" applyNumberFormat="1" applyFont="1" applyBorder="1" applyAlignment="1" applyProtection="1">
      <alignment vertical="center"/>
      <protection/>
    </xf>
    <xf numFmtId="3" fontId="4" fillId="0" borderId="8" xfId="0" applyNumberFormat="1" applyFont="1" applyBorder="1" applyAlignment="1" applyProtection="1">
      <alignment vertical="center"/>
      <protection/>
    </xf>
    <xf numFmtId="3" fontId="4" fillId="0" borderId="9" xfId="0" applyNumberFormat="1" applyFont="1" applyBorder="1" applyAlignment="1" applyProtection="1">
      <alignment vertical="center"/>
      <protection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 applyProtection="1">
      <alignment vertical="center"/>
      <protection/>
    </xf>
    <xf numFmtId="3" fontId="4" fillId="0" borderId="12" xfId="0" applyNumberFormat="1" applyFont="1" applyBorder="1" applyAlignment="1" applyProtection="1">
      <alignment vertical="center"/>
      <protection/>
    </xf>
    <xf numFmtId="3" fontId="4" fillId="0" borderId="13" xfId="0" applyNumberFormat="1" applyFont="1" applyBorder="1" applyAlignment="1">
      <alignment/>
    </xf>
    <xf numFmtId="3" fontId="4" fillId="0" borderId="7" xfId="0" applyNumberFormat="1" applyFont="1" applyBorder="1" applyAlignment="1" applyProtection="1">
      <alignment vertical="center"/>
      <protection/>
    </xf>
    <xf numFmtId="0" fontId="1" fillId="0" borderId="7" xfId="0" applyFont="1" applyBorder="1" applyAlignment="1" applyProtection="1" quotePrefix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1" fillId="0" borderId="14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3" fontId="4" fillId="0" borderId="19" xfId="0" applyNumberFormat="1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3" fontId="4" fillId="0" borderId="21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4" fillId="0" borderId="2" xfId="0" applyNumberFormat="1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3" fontId="4" fillId="0" borderId="22" xfId="0" applyNumberFormat="1" applyFont="1" applyBorder="1" applyAlignment="1" applyProtection="1">
      <alignment vertical="center"/>
      <protection/>
    </xf>
    <xf numFmtId="3" fontId="4" fillId="0" borderId="3" xfId="0" applyNumberFormat="1" applyFont="1" applyBorder="1" applyAlignment="1" applyProtection="1">
      <alignment vertical="center"/>
      <protection/>
    </xf>
    <xf numFmtId="3" fontId="4" fillId="0" borderId="23" xfId="0" applyNumberFormat="1" applyFont="1" applyBorder="1" applyAlignment="1" applyProtection="1">
      <alignment vertical="center"/>
      <protection/>
    </xf>
    <xf numFmtId="3" fontId="4" fillId="0" borderId="24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6" xfId="0" applyNumberFormat="1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7" fillId="0" borderId="0" xfId="0" applyFont="1" applyAlignment="1">
      <alignment horizontal="centerContinuous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26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horizontal="left" vertical="center" indent="2"/>
    </xf>
    <xf numFmtId="3" fontId="5" fillId="0" borderId="31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 indent="1"/>
    </xf>
    <xf numFmtId="3" fontId="5" fillId="0" borderId="28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6" xfId="0" applyFont="1" applyBorder="1" applyAlignment="1">
      <alignment horizontal="left" vertical="center" indent="1"/>
    </xf>
    <xf numFmtId="3" fontId="5" fillId="0" borderId="33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0" fontId="5" fillId="0" borderId="32" xfId="0" applyFont="1" applyBorder="1" applyAlignment="1">
      <alignment horizontal="left" vertical="center" indent="1"/>
    </xf>
    <xf numFmtId="3" fontId="5" fillId="0" borderId="8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/>
    </xf>
    <xf numFmtId="3" fontId="1" fillId="2" borderId="2" xfId="15" applyNumberFormat="1" applyFont="1" applyFill="1" applyBorder="1" applyAlignment="1" applyProtection="1">
      <alignment vertical="center"/>
      <protection/>
    </xf>
    <xf numFmtId="3" fontId="1" fillId="2" borderId="3" xfId="15" applyNumberFormat="1" applyFont="1" applyFill="1" applyBorder="1" applyAlignment="1" applyProtection="1">
      <alignment vertical="center"/>
      <protection/>
    </xf>
    <xf numFmtId="3" fontId="1" fillId="2" borderId="23" xfId="15" applyNumberFormat="1" applyFont="1" applyFill="1" applyBorder="1" applyAlignment="1" applyProtection="1">
      <alignment vertical="center"/>
      <protection/>
    </xf>
    <xf numFmtId="3" fontId="1" fillId="2" borderId="24" xfId="15" applyNumberFormat="1" applyFont="1" applyFill="1" applyBorder="1" applyAlignment="1" applyProtection="1">
      <alignment vertical="center"/>
      <protection/>
    </xf>
    <xf numFmtId="3" fontId="1" fillId="2" borderId="36" xfId="15" applyNumberFormat="1" applyFont="1" applyFill="1" applyBorder="1" applyAlignment="1" applyProtection="1">
      <alignment vertical="center"/>
      <protection/>
    </xf>
    <xf numFmtId="3" fontId="1" fillId="2" borderId="37" xfId="15" applyNumberFormat="1" applyFont="1" applyFill="1" applyBorder="1" applyAlignment="1" applyProtection="1">
      <alignment vertical="center"/>
      <protection/>
    </xf>
    <xf numFmtId="164" fontId="1" fillId="2" borderId="2" xfId="15" applyNumberFormat="1" applyFont="1" applyFill="1" applyBorder="1" applyAlignment="1" applyProtection="1">
      <alignment vertical="center"/>
      <protection/>
    </xf>
    <xf numFmtId="164" fontId="1" fillId="2" borderId="21" xfId="15" applyNumberFormat="1" applyFont="1" applyFill="1" applyBorder="1" applyAlignment="1" applyProtection="1">
      <alignment vertical="center"/>
      <protection/>
    </xf>
    <xf numFmtId="164" fontId="1" fillId="2" borderId="4" xfId="15" applyNumberFormat="1" applyFont="1" applyFill="1" applyBorder="1" applyAlignment="1" applyProtection="1">
      <alignment vertical="center"/>
      <protection/>
    </xf>
    <xf numFmtId="0" fontId="1" fillId="2" borderId="21" xfId="0" applyFont="1" applyFill="1" applyBorder="1" applyAlignment="1" applyProtection="1">
      <alignment vertical="center"/>
      <protection/>
    </xf>
    <xf numFmtId="3" fontId="7" fillId="3" borderId="28" xfId="0" applyNumberFormat="1" applyFont="1" applyFill="1" applyBorder="1" applyAlignment="1">
      <alignment vertical="center"/>
    </xf>
    <xf numFmtId="3" fontId="7" fillId="3" borderId="29" xfId="0" applyNumberFormat="1" applyFont="1" applyFill="1" applyBorder="1" applyAlignment="1">
      <alignment vertical="center"/>
    </xf>
    <xf numFmtId="3" fontId="7" fillId="3" borderId="30" xfId="0" applyNumberFormat="1" applyFont="1" applyFill="1" applyBorder="1" applyAlignment="1">
      <alignment vertical="center"/>
    </xf>
    <xf numFmtId="0" fontId="7" fillId="0" borderId="38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3" fontId="5" fillId="0" borderId="8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/>
    </xf>
    <xf numFmtId="0" fontId="5" fillId="0" borderId="0" xfId="0" applyFont="1" applyAlignment="1">
      <alignment/>
    </xf>
    <xf numFmtId="0" fontId="5" fillId="0" borderId="8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26" xfId="0" applyFont="1" applyBorder="1" applyAlignment="1">
      <alignment vertical="center"/>
    </xf>
    <xf numFmtId="3" fontId="5" fillId="0" borderId="32" xfId="0" applyNumberFormat="1" applyFont="1" applyBorder="1" applyAlignment="1">
      <alignment horizontal="right" vertical="center"/>
    </xf>
    <xf numFmtId="3" fontId="5" fillId="0" borderId="38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7" fillId="3" borderId="38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wrapText="1"/>
      <protection/>
    </xf>
    <xf numFmtId="0" fontId="10" fillId="0" borderId="3" xfId="21" applyFont="1" applyFill="1" applyBorder="1" applyAlignment="1">
      <alignment horizontal="right" wrapText="1"/>
      <protection/>
    </xf>
    <xf numFmtId="0" fontId="10" fillId="0" borderId="2" xfId="21" applyFont="1" applyFill="1" applyBorder="1" applyAlignment="1">
      <alignment horizontal="right" wrapText="1"/>
      <protection/>
    </xf>
    <xf numFmtId="0" fontId="10" fillId="0" borderId="39" xfId="21" applyFont="1" applyFill="1" applyBorder="1" applyAlignment="1">
      <alignment horizontal="right" wrapText="1"/>
      <protection/>
    </xf>
    <xf numFmtId="0" fontId="10" fillId="0" borderId="32" xfId="21" applyFont="1" applyFill="1" applyBorder="1" applyAlignment="1">
      <alignment horizontal="right" wrapText="1"/>
      <protection/>
    </xf>
    <xf numFmtId="0" fontId="10" fillId="0" borderId="8" xfId="21" applyFont="1" applyFill="1" applyBorder="1" applyAlignment="1">
      <alignment horizontal="right" wrapText="1"/>
      <protection/>
    </xf>
    <xf numFmtId="0" fontId="10" fillId="0" borderId="0" xfId="21" applyFont="1" applyFill="1" applyBorder="1" applyAlignment="1">
      <alignment horizontal="right" wrapText="1"/>
      <protection/>
    </xf>
    <xf numFmtId="3" fontId="5" fillId="0" borderId="32" xfId="0" applyNumberFormat="1" applyFont="1" applyBorder="1" applyAlignment="1">
      <alignment/>
    </xf>
    <xf numFmtId="0" fontId="1" fillId="0" borderId="7" xfId="0" applyFont="1" applyBorder="1" applyAlignment="1" applyProtection="1">
      <alignment horizontal="left" vertical="center" indent="1"/>
      <protection/>
    </xf>
    <xf numFmtId="0" fontId="4" fillId="0" borderId="0" xfId="0" applyFont="1" applyBorder="1" applyAlignment="1" applyProtection="1">
      <alignment horizontal="left" vertical="center" indent="1"/>
      <protection/>
    </xf>
    <xf numFmtId="0" fontId="4" fillId="0" borderId="19" xfId="0" applyFont="1" applyBorder="1" applyAlignment="1" applyProtection="1">
      <alignment horizontal="left" vertical="center" indent="1"/>
      <protection/>
    </xf>
    <xf numFmtId="0" fontId="4" fillId="0" borderId="20" xfId="0" applyFont="1" applyBorder="1" applyAlignment="1" applyProtection="1">
      <alignment horizontal="left" vertical="center" indent="1"/>
      <protection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right" vertical="center"/>
      <protection/>
    </xf>
    <xf numFmtId="0" fontId="0" fillId="0" borderId="31" xfId="0" applyFont="1" applyBorder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3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3" fontId="3" fillId="4" borderId="42" xfId="0" applyNumberFormat="1" applyFont="1" applyFill="1" applyBorder="1" applyAlignment="1">
      <alignment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Font="1" applyAlignment="1">
      <alignment/>
    </xf>
    <xf numFmtId="0" fontId="0" fillId="0" borderId="43" xfId="0" applyFont="1" applyBorder="1" applyAlignment="1" applyProtection="1">
      <alignment horizontal="center" vertical="center"/>
      <protection/>
    </xf>
    <xf numFmtId="3" fontId="0" fillId="0" borderId="44" xfId="0" applyNumberFormat="1" applyFont="1" applyBorder="1" applyAlignment="1" applyProtection="1">
      <alignment horizontal="center" vertical="center" wrapText="1"/>
      <protection/>
    </xf>
    <xf numFmtId="3" fontId="0" fillId="0" borderId="44" xfId="0" applyNumberFormat="1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3" fillId="0" borderId="41" xfId="0" applyFont="1" applyBorder="1" applyAlignment="1" applyProtection="1">
      <alignment horizontal="left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3" fontId="0" fillId="0" borderId="40" xfId="0" applyNumberFormat="1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>
      <alignment/>
    </xf>
    <xf numFmtId="166" fontId="0" fillId="0" borderId="46" xfId="22" applyNumberFormat="1" applyFont="1" applyBorder="1" applyAlignment="1">
      <alignment/>
    </xf>
    <xf numFmtId="0" fontId="0" fillId="0" borderId="40" xfId="0" applyFont="1" applyBorder="1" applyAlignment="1">
      <alignment horizontal="left" indent="2"/>
    </xf>
    <xf numFmtId="0" fontId="3" fillId="4" borderId="41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3" fontId="3" fillId="4" borderId="40" xfId="0" applyNumberFormat="1" applyFont="1" applyFill="1" applyBorder="1" applyAlignment="1">
      <alignment/>
    </xf>
    <xf numFmtId="166" fontId="3" fillId="4" borderId="46" xfId="22" applyNumberFormat="1" applyFont="1" applyFill="1" applyBorder="1" applyAlignment="1">
      <alignment/>
    </xf>
    <xf numFmtId="0" fontId="3" fillId="0" borderId="41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0" xfId="0" applyFont="1" applyBorder="1" applyAlignment="1">
      <alignment horizontal="left"/>
    </xf>
    <xf numFmtId="0" fontId="0" fillId="4" borderId="40" xfId="0" applyFont="1" applyFill="1" applyBorder="1" applyAlignment="1">
      <alignment/>
    </xf>
    <xf numFmtId="0" fontId="3" fillId="4" borderId="47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166" fontId="3" fillId="4" borderId="48" xfId="22" applyNumberFormat="1" applyFont="1" applyFill="1" applyBorder="1" applyAlignment="1">
      <alignment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4" borderId="50" xfId="0" applyFont="1" applyFill="1" applyBorder="1" applyAlignment="1">
      <alignment/>
    </xf>
    <xf numFmtId="3" fontId="3" fillId="4" borderId="50" xfId="0" applyNumberFormat="1" applyFont="1" applyFill="1" applyBorder="1" applyAlignment="1">
      <alignment/>
    </xf>
    <xf numFmtId="166" fontId="3" fillId="4" borderId="51" xfId="22" applyNumberFormat="1" applyFont="1" applyFill="1" applyBorder="1" applyAlignment="1">
      <alignment/>
    </xf>
    <xf numFmtId="0" fontId="1" fillId="0" borderId="38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75" zoomScaleNormal="75" workbookViewId="0" topLeftCell="A22">
      <selection activeCell="J35" sqref="J35"/>
    </sheetView>
  </sheetViews>
  <sheetFormatPr defaultColWidth="9.140625" defaultRowHeight="18" customHeight="1"/>
  <cols>
    <col min="1" max="1" width="21.140625" style="1" customWidth="1"/>
    <col min="2" max="2" width="12.7109375" style="1" customWidth="1"/>
    <col min="3" max="3" width="13.7109375" style="1" customWidth="1"/>
    <col min="4" max="4" width="12.7109375" style="1" customWidth="1"/>
    <col min="5" max="5" width="13.8515625" style="1" customWidth="1"/>
    <col min="6" max="7" width="12.7109375" style="1" customWidth="1"/>
    <col min="8" max="16384" width="9.140625" style="1" customWidth="1"/>
  </cols>
  <sheetData>
    <row r="1" spans="1:7" ht="18" customHeight="1">
      <c r="A1" s="174" t="s">
        <v>0</v>
      </c>
      <c r="B1" s="174"/>
      <c r="C1" s="174"/>
      <c r="D1" s="174"/>
      <c r="E1" s="174"/>
      <c r="F1" s="174"/>
      <c r="G1" s="174"/>
    </row>
    <row r="2" spans="1:7" ht="18" customHeight="1">
      <c r="A2" s="174" t="s">
        <v>85</v>
      </c>
      <c r="B2" s="192"/>
      <c r="C2" s="192"/>
      <c r="D2" s="192"/>
      <c r="E2" s="192"/>
      <c r="F2" s="192"/>
      <c r="G2" s="192"/>
    </row>
    <row r="3" spans="1:7" ht="18" customHeight="1">
      <c r="A3" s="173" t="s">
        <v>1</v>
      </c>
      <c r="B3" s="173"/>
      <c r="C3" s="173"/>
      <c r="D3" s="173"/>
      <c r="E3" s="173"/>
      <c r="F3" s="173"/>
      <c r="G3" s="173"/>
    </row>
    <row r="4" spans="1:7" ht="8.25" customHeight="1">
      <c r="A4" s="2"/>
      <c r="B4" s="2"/>
      <c r="C4" s="2"/>
      <c r="D4" s="2"/>
      <c r="E4" s="2"/>
      <c r="F4" s="2"/>
      <c r="G4" s="2"/>
    </row>
    <row r="5" spans="1:7" ht="18" customHeight="1">
      <c r="A5" s="3" t="s">
        <v>2</v>
      </c>
      <c r="B5" s="2"/>
      <c r="C5" s="2"/>
      <c r="D5" s="2"/>
      <c r="E5" s="2"/>
      <c r="F5" s="2"/>
      <c r="G5" s="2"/>
    </row>
    <row r="6" spans="1:7" ht="9" customHeight="1">
      <c r="A6" s="4"/>
      <c r="B6" s="4"/>
      <c r="C6" s="4"/>
      <c r="D6" s="4"/>
      <c r="E6" s="4"/>
      <c r="F6" s="4"/>
      <c r="G6" s="4"/>
    </row>
    <row r="7" spans="1:7" s="6" customFormat="1" ht="18" customHeight="1">
      <c r="A7" s="179" t="s">
        <v>3</v>
      </c>
      <c r="B7" s="186" t="s">
        <v>4</v>
      </c>
      <c r="C7" s="190"/>
      <c r="D7" s="190"/>
      <c r="E7" s="186" t="s">
        <v>5</v>
      </c>
      <c r="F7" s="187"/>
      <c r="G7" s="5" t="s">
        <v>6</v>
      </c>
    </row>
    <row r="8" spans="1:7" s="6" customFormat="1" ht="31.5">
      <c r="A8" s="180"/>
      <c r="B8" s="7" t="s">
        <v>7</v>
      </c>
      <c r="C8" s="8" t="s">
        <v>8</v>
      </c>
      <c r="D8" s="41" t="s">
        <v>9</v>
      </c>
      <c r="E8" s="9" t="s">
        <v>10</v>
      </c>
      <c r="F8" s="10" t="s">
        <v>11</v>
      </c>
      <c r="G8" s="11" t="s">
        <v>3</v>
      </c>
    </row>
    <row r="9" spans="1:7" ht="18" customHeight="1">
      <c r="A9" s="12" t="s">
        <v>12</v>
      </c>
      <c r="B9" s="13">
        <v>1613</v>
      </c>
      <c r="C9" s="14">
        <v>500</v>
      </c>
      <c r="D9" s="15">
        <v>19</v>
      </c>
      <c r="E9" s="16">
        <v>477</v>
      </c>
      <c r="F9" s="17">
        <v>1655</v>
      </c>
      <c r="G9" s="18">
        <f>SUM(E9:F9)</f>
        <v>2132</v>
      </c>
    </row>
    <row r="10" spans="1:7" ht="18" customHeight="1">
      <c r="A10" s="130" t="s">
        <v>16</v>
      </c>
      <c r="B10" s="13">
        <v>53</v>
      </c>
      <c r="C10" s="14"/>
      <c r="D10" s="19"/>
      <c r="E10" s="20">
        <v>10</v>
      </c>
      <c r="F10" s="17">
        <v>43</v>
      </c>
      <c r="G10" s="21">
        <f>SUM(E10:F10)</f>
        <v>53</v>
      </c>
    </row>
    <row r="11" spans="1:7" ht="18" customHeight="1">
      <c r="A11" s="12" t="s">
        <v>13</v>
      </c>
      <c r="B11" s="13">
        <v>900</v>
      </c>
      <c r="C11" s="14">
        <v>787</v>
      </c>
      <c r="D11" s="19">
        <v>24</v>
      </c>
      <c r="E11" s="20">
        <v>198</v>
      </c>
      <c r="F11" s="17">
        <v>1513</v>
      </c>
      <c r="G11" s="21">
        <f aca="true" t="shared" si="0" ref="G11:G18">SUM(E11:F11)</f>
        <v>1711</v>
      </c>
    </row>
    <row r="12" spans="1:7" ht="18" customHeight="1">
      <c r="A12" s="12" t="s">
        <v>14</v>
      </c>
      <c r="B12" s="13">
        <v>683</v>
      </c>
      <c r="C12" s="14">
        <v>2039</v>
      </c>
      <c r="D12" s="19">
        <v>51</v>
      </c>
      <c r="E12" s="20">
        <v>336</v>
      </c>
      <c r="F12" s="17">
        <v>2437</v>
      </c>
      <c r="G12" s="21">
        <f t="shared" si="0"/>
        <v>2773</v>
      </c>
    </row>
    <row r="13" spans="1:7" ht="18" customHeight="1">
      <c r="A13" s="12" t="s">
        <v>15</v>
      </c>
      <c r="B13" s="13">
        <v>237</v>
      </c>
      <c r="C13" s="14">
        <v>51</v>
      </c>
      <c r="D13" s="19">
        <v>21</v>
      </c>
      <c r="E13" s="20">
        <v>11</v>
      </c>
      <c r="F13" s="17">
        <v>298</v>
      </c>
      <c r="G13" s="21">
        <f t="shared" si="0"/>
        <v>309</v>
      </c>
    </row>
    <row r="14" spans="1:7" ht="18" customHeight="1">
      <c r="A14" s="12" t="s">
        <v>17</v>
      </c>
      <c r="B14" s="13"/>
      <c r="C14" s="14">
        <v>337</v>
      </c>
      <c r="D14" s="19"/>
      <c r="E14" s="20">
        <v>4</v>
      </c>
      <c r="F14" s="17">
        <v>333</v>
      </c>
      <c r="G14" s="21">
        <f t="shared" si="0"/>
        <v>337</v>
      </c>
    </row>
    <row r="15" spans="1:7" ht="18" customHeight="1">
      <c r="A15" s="22" t="s">
        <v>18</v>
      </c>
      <c r="B15" s="13">
        <v>771</v>
      </c>
      <c r="C15" s="14"/>
      <c r="D15" s="19"/>
      <c r="E15" s="20">
        <v>67</v>
      </c>
      <c r="F15" s="17">
        <v>704</v>
      </c>
      <c r="G15" s="21">
        <f t="shared" si="0"/>
        <v>771</v>
      </c>
    </row>
    <row r="16" spans="1:7" ht="18" customHeight="1">
      <c r="A16" s="12" t="s">
        <v>19</v>
      </c>
      <c r="B16" s="13">
        <v>150</v>
      </c>
      <c r="C16" s="14">
        <v>177</v>
      </c>
      <c r="D16" s="19">
        <v>11</v>
      </c>
      <c r="E16" s="20">
        <v>27</v>
      </c>
      <c r="F16" s="17">
        <v>311</v>
      </c>
      <c r="G16" s="21">
        <f t="shared" si="0"/>
        <v>338</v>
      </c>
    </row>
    <row r="17" spans="1:7" ht="18" customHeight="1">
      <c r="A17" s="12" t="s">
        <v>20</v>
      </c>
      <c r="B17" s="13">
        <v>32</v>
      </c>
      <c r="C17" s="14"/>
      <c r="D17" s="19"/>
      <c r="E17" s="20">
        <v>3</v>
      </c>
      <c r="F17" s="17">
        <v>29</v>
      </c>
      <c r="G17" s="21">
        <f t="shared" si="0"/>
        <v>32</v>
      </c>
    </row>
    <row r="18" spans="1:7" ht="18" customHeight="1">
      <c r="A18" s="12" t="s">
        <v>83</v>
      </c>
      <c r="B18" s="43"/>
      <c r="C18" s="44">
        <v>147</v>
      </c>
      <c r="D18" s="45"/>
      <c r="E18" s="46">
        <v>3</v>
      </c>
      <c r="F18" s="47">
        <v>144</v>
      </c>
      <c r="G18" s="48">
        <f t="shared" si="0"/>
        <v>147</v>
      </c>
    </row>
    <row r="19" spans="1:7" ht="18" customHeight="1">
      <c r="A19" s="24" t="s">
        <v>21</v>
      </c>
      <c r="B19" s="89">
        <f aca="true" t="shared" si="1" ref="B19:G19">SUM(B9:B18)</f>
        <v>4439</v>
      </c>
      <c r="C19" s="90">
        <f t="shared" si="1"/>
        <v>4038</v>
      </c>
      <c r="D19" s="91">
        <f t="shared" si="1"/>
        <v>126</v>
      </c>
      <c r="E19" s="92">
        <f t="shared" si="1"/>
        <v>1136</v>
      </c>
      <c r="F19" s="93">
        <f t="shared" si="1"/>
        <v>7467</v>
      </c>
      <c r="G19" s="94">
        <f t="shared" si="1"/>
        <v>8603</v>
      </c>
    </row>
    <row r="20" spans="1:7" ht="10.5" customHeight="1">
      <c r="A20" s="175"/>
      <c r="B20" s="176"/>
      <c r="C20" s="176"/>
      <c r="D20" s="176"/>
      <c r="E20" s="176"/>
      <c r="F20" s="176"/>
      <c r="G20" s="176"/>
    </row>
    <row r="21" spans="1:7" ht="11.25" customHeight="1" thickBot="1">
      <c r="A21" s="177"/>
      <c r="B21" s="177"/>
      <c r="C21" s="177"/>
      <c r="D21" s="177"/>
      <c r="E21" s="177"/>
      <c r="F21" s="177"/>
      <c r="G21" s="177"/>
    </row>
    <row r="22" spans="1:7" ht="12" customHeight="1">
      <c r="A22" s="26"/>
      <c r="B22" s="26"/>
      <c r="C22" s="26"/>
      <c r="D22" s="26"/>
      <c r="E22" s="26"/>
      <c r="F22" s="26"/>
      <c r="G22" s="26"/>
    </row>
    <row r="23" spans="1:7" ht="18" customHeight="1">
      <c r="A23" s="191" t="s">
        <v>22</v>
      </c>
      <c r="B23" s="192"/>
      <c r="C23" s="192"/>
      <c r="D23" s="192"/>
      <c r="E23" s="192"/>
      <c r="F23" s="192"/>
      <c r="G23" s="192"/>
    </row>
    <row r="24" spans="1:7" ht="11.25" customHeight="1">
      <c r="A24" s="25"/>
      <c r="B24" s="25"/>
      <c r="C24" s="25"/>
      <c r="D24" s="25"/>
      <c r="E24" s="25"/>
      <c r="F24" s="25"/>
      <c r="G24" s="25"/>
    </row>
    <row r="25" spans="1:7" s="6" customFormat="1" ht="31.5" customHeight="1">
      <c r="A25" s="179" t="s">
        <v>3</v>
      </c>
      <c r="B25" s="186" t="s">
        <v>23</v>
      </c>
      <c r="C25" s="188"/>
      <c r="D25" s="189" t="s">
        <v>24</v>
      </c>
      <c r="E25" s="190"/>
      <c r="F25" s="186" t="s">
        <v>9</v>
      </c>
      <c r="G25" s="187"/>
    </row>
    <row r="26" spans="1:7" s="6" customFormat="1" ht="18" customHeight="1">
      <c r="A26" s="180"/>
      <c r="B26" s="27" t="s">
        <v>10</v>
      </c>
      <c r="C26" s="28" t="s">
        <v>11</v>
      </c>
      <c r="D26" s="27" t="s">
        <v>10</v>
      </c>
      <c r="E26" s="28" t="s">
        <v>11</v>
      </c>
      <c r="F26" s="27" t="s">
        <v>10</v>
      </c>
      <c r="G26" s="29" t="s">
        <v>11</v>
      </c>
    </row>
    <row r="27" spans="1:8" ht="18" customHeight="1">
      <c r="A27" s="12" t="s">
        <v>12</v>
      </c>
      <c r="B27" s="13">
        <v>408</v>
      </c>
      <c r="C27" s="30">
        <v>1205</v>
      </c>
      <c r="D27" s="31">
        <v>69</v>
      </c>
      <c r="E27" s="32">
        <v>431</v>
      </c>
      <c r="F27" s="33"/>
      <c r="G27" s="49">
        <v>19</v>
      </c>
      <c r="H27" s="23"/>
    </row>
    <row r="28" spans="1:8" s="135" customFormat="1" ht="18" customHeight="1">
      <c r="A28" s="130" t="s">
        <v>16</v>
      </c>
      <c r="B28" s="136">
        <v>10</v>
      </c>
      <c r="C28" s="137">
        <v>43</v>
      </c>
      <c r="D28" s="133"/>
      <c r="E28" s="132"/>
      <c r="F28" s="131"/>
      <c r="G28" s="132"/>
      <c r="H28" s="134"/>
    </row>
    <row r="29" spans="1:8" ht="18" customHeight="1">
      <c r="A29" s="12" t="s">
        <v>13</v>
      </c>
      <c r="B29" s="13">
        <v>170</v>
      </c>
      <c r="C29" s="30">
        <v>730</v>
      </c>
      <c r="D29" s="31">
        <v>28</v>
      </c>
      <c r="E29" s="32">
        <v>759</v>
      </c>
      <c r="F29" s="33"/>
      <c r="G29" s="32">
        <v>24</v>
      </c>
      <c r="H29" s="23"/>
    </row>
    <row r="30" spans="1:8" ht="18" customHeight="1">
      <c r="A30" s="12" t="s">
        <v>14</v>
      </c>
      <c r="B30" s="33">
        <v>186</v>
      </c>
      <c r="C30" s="32">
        <v>497</v>
      </c>
      <c r="D30" s="31">
        <v>150</v>
      </c>
      <c r="E30" s="30">
        <v>1889</v>
      </c>
      <c r="F30" s="33"/>
      <c r="G30" s="32">
        <v>51</v>
      </c>
      <c r="H30" s="23"/>
    </row>
    <row r="31" spans="1:8" ht="18" customHeight="1">
      <c r="A31" s="12" t="s">
        <v>15</v>
      </c>
      <c r="B31" s="33">
        <v>9</v>
      </c>
      <c r="C31" s="32">
        <v>228</v>
      </c>
      <c r="D31" s="31"/>
      <c r="E31" s="32">
        <v>51</v>
      </c>
      <c r="F31" s="33">
        <v>2</v>
      </c>
      <c r="G31" s="32">
        <v>19</v>
      </c>
      <c r="H31" s="23"/>
    </row>
    <row r="32" spans="1:8" ht="18" customHeight="1">
      <c r="A32" s="12" t="s">
        <v>17</v>
      </c>
      <c r="C32" s="138"/>
      <c r="D32" s="33">
        <v>4</v>
      </c>
      <c r="E32" s="32">
        <v>333</v>
      </c>
      <c r="F32" s="33"/>
      <c r="G32" s="32"/>
      <c r="H32" s="23"/>
    </row>
    <row r="33" spans="1:8" ht="18" customHeight="1">
      <c r="A33" s="12" t="s">
        <v>18</v>
      </c>
      <c r="B33" s="33">
        <v>67</v>
      </c>
      <c r="C33" s="32">
        <v>704</v>
      </c>
      <c r="D33" s="31"/>
      <c r="E33" s="32"/>
      <c r="F33" s="33"/>
      <c r="G33" s="32"/>
      <c r="H33" s="23"/>
    </row>
    <row r="34" spans="1:8" ht="18" customHeight="1">
      <c r="A34" s="12" t="s">
        <v>19</v>
      </c>
      <c r="B34" s="33">
        <v>25</v>
      </c>
      <c r="C34" s="32">
        <v>125</v>
      </c>
      <c r="D34" s="31">
        <v>2</v>
      </c>
      <c r="E34" s="32">
        <v>175</v>
      </c>
      <c r="F34" s="33"/>
      <c r="G34" s="32">
        <v>11</v>
      </c>
      <c r="H34" s="23"/>
    </row>
    <row r="35" spans="1:8" ht="18" customHeight="1">
      <c r="A35" s="12" t="s">
        <v>20</v>
      </c>
      <c r="B35" s="33">
        <v>3</v>
      </c>
      <c r="C35" s="32">
        <v>29</v>
      </c>
      <c r="D35" s="31"/>
      <c r="E35" s="32"/>
      <c r="F35" s="33"/>
      <c r="G35" s="32"/>
      <c r="H35" s="23"/>
    </row>
    <row r="36" spans="1:7" s="23" customFormat="1" ht="18" customHeight="1">
      <c r="A36" s="12" t="s">
        <v>83</v>
      </c>
      <c r="B36" s="34"/>
      <c r="C36" s="35"/>
      <c r="D36" s="36">
        <v>3</v>
      </c>
      <c r="E36" s="37">
        <v>144</v>
      </c>
      <c r="F36" s="40"/>
      <c r="G36" s="35"/>
    </row>
    <row r="37" spans="1:8" ht="18" customHeight="1">
      <c r="A37" s="24" t="s">
        <v>25</v>
      </c>
      <c r="B37" s="95">
        <f aca="true" t="shared" si="2" ref="B37:G37">SUM(B27:B36)</f>
        <v>878</v>
      </c>
      <c r="C37" s="96">
        <f t="shared" si="2"/>
        <v>3561</v>
      </c>
      <c r="D37" s="97">
        <f t="shared" si="2"/>
        <v>256</v>
      </c>
      <c r="E37" s="96">
        <f t="shared" si="2"/>
        <v>3782</v>
      </c>
      <c r="F37" s="95">
        <f>SUM(F27:F36)</f>
        <v>2</v>
      </c>
      <c r="G37" s="98">
        <f t="shared" si="2"/>
        <v>124</v>
      </c>
      <c r="H37" s="103"/>
    </row>
    <row r="38" spans="1:7" ht="12.75">
      <c r="A38" s="4"/>
      <c r="B38" s="4"/>
      <c r="C38" s="4"/>
      <c r="D38" s="4"/>
      <c r="E38" s="4"/>
      <c r="F38" s="4"/>
      <c r="G38" s="4"/>
    </row>
    <row r="39" spans="1:7" ht="12.75">
      <c r="A39" s="38" t="s">
        <v>26</v>
      </c>
      <c r="B39" s="4"/>
      <c r="C39" s="38"/>
      <c r="D39" s="4"/>
      <c r="E39" s="4"/>
      <c r="F39" s="4"/>
      <c r="G39" s="4"/>
    </row>
    <row r="40" spans="1:7" ht="24.75" customHeight="1">
      <c r="A40" s="178" t="s">
        <v>86</v>
      </c>
      <c r="B40" s="178"/>
      <c r="C40" s="178"/>
      <c r="D40" s="178"/>
      <c r="E40" s="178"/>
      <c r="F40" s="178"/>
      <c r="G40" s="178"/>
    </row>
    <row r="41" spans="1:7" ht="12.75">
      <c r="A41" s="193" t="s">
        <v>81</v>
      </c>
      <c r="B41" s="192"/>
      <c r="C41" s="192"/>
      <c r="D41" s="192"/>
      <c r="E41" s="192"/>
      <c r="F41" s="192"/>
      <c r="G41" s="192"/>
    </row>
    <row r="42" spans="1:7" ht="18" customHeight="1">
      <c r="A42" s="193" t="s">
        <v>531</v>
      </c>
      <c r="B42" s="192"/>
      <c r="C42" s="192"/>
      <c r="D42" s="192"/>
      <c r="E42" s="192"/>
      <c r="F42" s="192"/>
      <c r="G42" s="192"/>
    </row>
  </sheetData>
  <mergeCells count="15">
    <mergeCell ref="A42:G42"/>
    <mergeCell ref="A41:G41"/>
    <mergeCell ref="A3:G3"/>
    <mergeCell ref="A1:G1"/>
    <mergeCell ref="A2:G2"/>
    <mergeCell ref="A20:G21"/>
    <mergeCell ref="A40:G40"/>
    <mergeCell ref="A7:A8"/>
    <mergeCell ref="A25:A26"/>
    <mergeCell ref="B7:D7"/>
    <mergeCell ref="E7:F7"/>
    <mergeCell ref="B25:C25"/>
    <mergeCell ref="D25:E25"/>
    <mergeCell ref="F25:G25"/>
    <mergeCell ref="A23:G23"/>
  </mergeCells>
  <printOptions horizontalCentered="1"/>
  <pageMargins left="0.25" right="0.25" top="0.5" bottom="0.5" header="0.5" footer="0.25"/>
  <pageSetup horizontalDpi="600" verticalDpi="600" orientation="portrait" r:id="rId1"/>
  <headerFooter alignWithMargins="0">
    <oddFooter xml:space="preserve">&amp;L9/9/03&amp;CPage 1&amp;ROffice of  IRAA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3"/>
  <sheetViews>
    <sheetView zoomScale="75" zoomScaleNormal="75" workbookViewId="0" topLeftCell="A1">
      <pane ySplit="6" topLeftCell="BM29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19.28125" style="39" customWidth="1"/>
    <col min="2" max="9" width="9.7109375" style="39" customWidth="1"/>
    <col min="10" max="16384" width="9.140625" style="39" customWidth="1"/>
  </cols>
  <sheetData>
    <row r="1" spans="1:9" ht="12.75">
      <c r="A1" s="172" t="s">
        <v>0</v>
      </c>
      <c r="B1" s="192"/>
      <c r="C1" s="192"/>
      <c r="D1" s="192"/>
      <c r="E1" s="192"/>
      <c r="F1" s="192"/>
      <c r="G1" s="192"/>
      <c r="H1" s="192"/>
      <c r="I1" s="192"/>
    </row>
    <row r="2" spans="1:9" ht="12.75">
      <c r="A2" s="172" t="s">
        <v>85</v>
      </c>
      <c r="B2" s="192"/>
      <c r="C2" s="192"/>
      <c r="D2" s="192"/>
      <c r="E2" s="192"/>
      <c r="F2" s="192"/>
      <c r="G2" s="192"/>
      <c r="H2" s="192"/>
      <c r="I2" s="192"/>
    </row>
    <row r="3" spans="1:9" ht="12">
      <c r="A3" s="194" t="s">
        <v>1</v>
      </c>
      <c r="B3" s="194"/>
      <c r="C3" s="194"/>
      <c r="D3" s="194"/>
      <c r="E3" s="194"/>
      <c r="F3" s="194"/>
      <c r="G3" s="194"/>
      <c r="H3" s="194"/>
      <c r="I3" s="194"/>
    </row>
    <row r="4" spans="1:9" ht="12.75">
      <c r="A4" s="195" t="s">
        <v>29</v>
      </c>
      <c r="B4" s="192"/>
      <c r="C4" s="192"/>
      <c r="D4" s="192"/>
      <c r="E4" s="192"/>
      <c r="F4" s="192"/>
      <c r="G4" s="192"/>
      <c r="H4" s="192"/>
      <c r="I4" s="192"/>
    </row>
    <row r="5" spans="1:9" ht="8.25" customHeight="1">
      <c r="A5" s="50"/>
      <c r="B5" s="50"/>
      <c r="C5" s="50"/>
      <c r="D5" s="50"/>
      <c r="E5" s="50"/>
      <c r="F5" s="50"/>
      <c r="G5" s="50"/>
      <c r="H5" s="50"/>
      <c r="I5" s="50"/>
    </row>
    <row r="6" spans="1:9" s="56" customFormat="1" ht="36">
      <c r="A6" s="51" t="s">
        <v>3</v>
      </c>
      <c r="B6" s="52" t="s">
        <v>30</v>
      </c>
      <c r="C6" s="53" t="s">
        <v>31</v>
      </c>
      <c r="D6" s="54" t="s">
        <v>32</v>
      </c>
      <c r="E6" s="53" t="s">
        <v>33</v>
      </c>
      <c r="F6" s="54" t="s">
        <v>34</v>
      </c>
      <c r="G6" s="53" t="s">
        <v>35</v>
      </c>
      <c r="H6" s="54" t="s">
        <v>36</v>
      </c>
      <c r="I6" s="55" t="s">
        <v>6</v>
      </c>
    </row>
    <row r="7" spans="1:9" ht="12">
      <c r="A7" s="57" t="s">
        <v>12</v>
      </c>
      <c r="B7" s="113"/>
      <c r="C7" s="104"/>
      <c r="D7" s="104"/>
      <c r="E7" s="59"/>
      <c r="F7" s="104"/>
      <c r="G7" s="59"/>
      <c r="H7" s="104"/>
      <c r="I7" s="60"/>
    </row>
    <row r="8" spans="1:9" ht="12">
      <c r="A8" s="61" t="s">
        <v>37</v>
      </c>
      <c r="B8" s="114">
        <v>864</v>
      </c>
      <c r="C8" s="108">
        <v>323</v>
      </c>
      <c r="D8" s="108">
        <v>38</v>
      </c>
      <c r="E8" s="107">
        <v>31</v>
      </c>
      <c r="F8" s="105">
        <v>2</v>
      </c>
      <c r="G8" s="107">
        <v>151</v>
      </c>
      <c r="H8" s="108">
        <v>23</v>
      </c>
      <c r="I8" s="62">
        <f>SUM(B8:H8)</f>
        <v>1432</v>
      </c>
    </row>
    <row r="9" spans="1:9" ht="12">
      <c r="A9" s="61" t="s">
        <v>38</v>
      </c>
      <c r="B9" s="114">
        <v>466</v>
      </c>
      <c r="C9" s="108">
        <v>103</v>
      </c>
      <c r="D9" s="108">
        <v>12</v>
      </c>
      <c r="E9" s="107">
        <v>14</v>
      </c>
      <c r="F9" s="108">
        <v>3</v>
      </c>
      <c r="G9" s="107">
        <v>86</v>
      </c>
      <c r="H9" s="105">
        <v>16</v>
      </c>
      <c r="I9" s="62">
        <f>SUM(B9:H9)</f>
        <v>700</v>
      </c>
    </row>
    <row r="10" spans="1:9" ht="12">
      <c r="A10" s="63" t="s">
        <v>6</v>
      </c>
      <c r="B10" s="115">
        <f>SUM(B8:B9)</f>
        <v>1330</v>
      </c>
      <c r="C10" s="64">
        <f aca="true" t="shared" si="0" ref="C10:H10">SUM(C8:C9)</f>
        <v>426</v>
      </c>
      <c r="D10" s="64">
        <f t="shared" si="0"/>
        <v>50</v>
      </c>
      <c r="E10" s="65">
        <f t="shared" si="0"/>
        <v>45</v>
      </c>
      <c r="F10" s="64">
        <f t="shared" si="0"/>
        <v>5</v>
      </c>
      <c r="G10" s="65">
        <f t="shared" si="0"/>
        <v>237</v>
      </c>
      <c r="H10" s="64">
        <f t="shared" si="0"/>
        <v>39</v>
      </c>
      <c r="I10" s="66">
        <f>SUM(I8:I9)</f>
        <v>2132</v>
      </c>
    </row>
    <row r="11" spans="1:9" ht="12">
      <c r="A11" s="57" t="s">
        <v>16</v>
      </c>
      <c r="B11" s="57"/>
      <c r="C11" s="67"/>
      <c r="D11" s="67"/>
      <c r="E11" s="68"/>
      <c r="F11" s="67"/>
      <c r="G11" s="68"/>
      <c r="H11" s="67"/>
      <c r="I11" s="69"/>
    </row>
    <row r="12" spans="1:9" ht="12">
      <c r="A12" s="61" t="s">
        <v>37</v>
      </c>
      <c r="B12" s="118">
        <v>14</v>
      </c>
      <c r="C12" s="58">
        <v>12</v>
      </c>
      <c r="D12" s="58"/>
      <c r="E12" s="59"/>
      <c r="F12" s="58"/>
      <c r="G12" s="59">
        <v>4</v>
      </c>
      <c r="H12" s="58"/>
      <c r="I12" s="76">
        <f>SUM(B12:H12)</f>
        <v>30</v>
      </c>
    </row>
    <row r="13" spans="1:9" ht="12">
      <c r="A13" s="61" t="s">
        <v>38</v>
      </c>
      <c r="B13" s="117">
        <v>13</v>
      </c>
      <c r="C13" s="70">
        <v>5</v>
      </c>
      <c r="D13" s="70"/>
      <c r="E13" s="71">
        <v>1</v>
      </c>
      <c r="F13" s="70"/>
      <c r="G13" s="71">
        <v>4</v>
      </c>
      <c r="H13" s="70"/>
      <c r="I13" s="77">
        <f>SUM(B13:H13)</f>
        <v>23</v>
      </c>
    </row>
    <row r="14" spans="1:9" ht="12">
      <c r="A14" s="63" t="s">
        <v>6</v>
      </c>
      <c r="B14" s="116">
        <f>SUM(B12:B13)</f>
        <v>27</v>
      </c>
      <c r="C14" s="73">
        <f>SUM(C12:C13)</f>
        <v>17</v>
      </c>
      <c r="D14" s="73"/>
      <c r="E14" s="74">
        <f>SUM(E12:E13)</f>
        <v>1</v>
      </c>
      <c r="F14" s="73"/>
      <c r="G14" s="74">
        <f>SUM(G12:G13)</f>
        <v>8</v>
      </c>
      <c r="H14" s="73"/>
      <c r="I14" s="75">
        <f>SUM(I12:I13)</f>
        <v>53</v>
      </c>
    </row>
    <row r="15" spans="1:9" ht="12">
      <c r="A15" s="57" t="s">
        <v>13</v>
      </c>
      <c r="B15" s="57"/>
      <c r="C15" s="67"/>
      <c r="D15" s="67"/>
      <c r="E15" s="68"/>
      <c r="F15" s="67"/>
      <c r="G15" s="68"/>
      <c r="H15" s="67"/>
      <c r="I15" s="69"/>
    </row>
    <row r="16" spans="1:9" ht="12">
      <c r="A16" s="61" t="s">
        <v>37</v>
      </c>
      <c r="B16" s="106">
        <v>461</v>
      </c>
      <c r="C16" s="108">
        <v>127</v>
      </c>
      <c r="D16" s="108">
        <v>17</v>
      </c>
      <c r="E16" s="107">
        <v>58</v>
      </c>
      <c r="F16" s="108">
        <v>2</v>
      </c>
      <c r="G16" s="107">
        <v>53</v>
      </c>
      <c r="H16" s="108">
        <v>68</v>
      </c>
      <c r="I16" s="62">
        <f>SUM(B16:H16)</f>
        <v>786</v>
      </c>
    </row>
    <row r="17" spans="1:9" ht="12">
      <c r="A17" s="61" t="s">
        <v>38</v>
      </c>
      <c r="B17" s="109">
        <v>587</v>
      </c>
      <c r="C17" s="111">
        <v>63</v>
      </c>
      <c r="D17" s="111">
        <v>18</v>
      </c>
      <c r="E17" s="110">
        <v>44</v>
      </c>
      <c r="F17" s="111">
        <v>1</v>
      </c>
      <c r="G17" s="110">
        <v>107</v>
      </c>
      <c r="H17" s="70">
        <v>105</v>
      </c>
      <c r="I17" s="72">
        <f>SUM(B17:H17)</f>
        <v>925</v>
      </c>
    </row>
    <row r="18" spans="1:9" ht="12">
      <c r="A18" s="63" t="s">
        <v>6</v>
      </c>
      <c r="B18" s="116">
        <f aca="true" t="shared" si="1" ref="B18:I18">SUM(B16:B17)</f>
        <v>1048</v>
      </c>
      <c r="C18" s="73">
        <f t="shared" si="1"/>
        <v>190</v>
      </c>
      <c r="D18" s="73">
        <f t="shared" si="1"/>
        <v>35</v>
      </c>
      <c r="E18" s="74">
        <f t="shared" si="1"/>
        <v>102</v>
      </c>
      <c r="F18" s="73">
        <f t="shared" si="1"/>
        <v>3</v>
      </c>
      <c r="G18" s="74">
        <f t="shared" si="1"/>
        <v>160</v>
      </c>
      <c r="H18" s="73">
        <f t="shared" si="1"/>
        <v>173</v>
      </c>
      <c r="I18" s="75">
        <f t="shared" si="1"/>
        <v>1711</v>
      </c>
    </row>
    <row r="19" spans="1:9" ht="12">
      <c r="A19" s="57" t="s">
        <v>14</v>
      </c>
      <c r="B19" s="57"/>
      <c r="C19" s="67"/>
      <c r="D19" s="67"/>
      <c r="E19" s="68"/>
      <c r="F19" s="67"/>
      <c r="G19" s="68"/>
      <c r="H19" s="67"/>
      <c r="I19" s="69"/>
    </row>
    <row r="20" spans="1:9" ht="12">
      <c r="A20" s="61" t="s">
        <v>37</v>
      </c>
      <c r="B20" s="129">
        <v>1511</v>
      </c>
      <c r="C20" s="108">
        <v>343</v>
      </c>
      <c r="D20" s="108">
        <v>44</v>
      </c>
      <c r="E20" s="107">
        <v>17</v>
      </c>
      <c r="F20" s="58">
        <v>4</v>
      </c>
      <c r="G20" s="107">
        <v>256</v>
      </c>
      <c r="H20" s="58">
        <v>7</v>
      </c>
      <c r="I20" s="76">
        <f>SUM(B20:H20)</f>
        <v>2182</v>
      </c>
    </row>
    <row r="21" spans="1:9" ht="12">
      <c r="A21" s="61" t="s">
        <v>38</v>
      </c>
      <c r="B21" s="109">
        <v>420</v>
      </c>
      <c r="C21" s="111">
        <v>98</v>
      </c>
      <c r="D21" s="111">
        <v>10</v>
      </c>
      <c r="E21" s="110">
        <v>8</v>
      </c>
      <c r="F21" s="111"/>
      <c r="G21" s="112">
        <v>53</v>
      </c>
      <c r="H21" s="70">
        <v>2</v>
      </c>
      <c r="I21" s="77">
        <f>SUM(B21:H21)</f>
        <v>591</v>
      </c>
    </row>
    <row r="22" spans="1:9" ht="12">
      <c r="A22" s="63" t="s">
        <v>6</v>
      </c>
      <c r="B22" s="116">
        <f>SUM(B20:B21)</f>
        <v>1931</v>
      </c>
      <c r="C22" s="73">
        <f aca="true" t="shared" si="2" ref="C22:H22">SUM(C20:C21)</f>
        <v>441</v>
      </c>
      <c r="D22" s="73">
        <f t="shared" si="2"/>
        <v>54</v>
      </c>
      <c r="E22" s="74">
        <f t="shared" si="2"/>
        <v>25</v>
      </c>
      <c r="F22" s="73">
        <f t="shared" si="2"/>
        <v>4</v>
      </c>
      <c r="G22" s="74">
        <f t="shared" si="2"/>
        <v>309</v>
      </c>
      <c r="H22" s="73">
        <f t="shared" si="2"/>
        <v>9</v>
      </c>
      <c r="I22" s="75">
        <f>SUM(I20:I21)</f>
        <v>2773</v>
      </c>
    </row>
    <row r="23" spans="1:9" ht="12">
      <c r="A23" s="57" t="s">
        <v>15</v>
      </c>
      <c r="B23" s="57"/>
      <c r="C23" s="67"/>
      <c r="D23" s="67"/>
      <c r="E23" s="68"/>
      <c r="F23" s="67"/>
      <c r="G23" s="68"/>
      <c r="H23" s="67"/>
      <c r="I23" s="69"/>
    </row>
    <row r="24" spans="1:9" ht="12">
      <c r="A24" s="61" t="s">
        <v>37</v>
      </c>
      <c r="B24" s="106">
        <v>27</v>
      </c>
      <c r="C24" s="108">
        <v>7</v>
      </c>
      <c r="D24" s="108">
        <v>1</v>
      </c>
      <c r="E24" s="107"/>
      <c r="F24" s="108"/>
      <c r="G24" s="107">
        <v>6</v>
      </c>
      <c r="H24" s="58">
        <v>11</v>
      </c>
      <c r="I24" s="76">
        <f>SUM(B24:H24)</f>
        <v>52</v>
      </c>
    </row>
    <row r="25" spans="1:9" ht="12">
      <c r="A25" s="61" t="s">
        <v>38</v>
      </c>
      <c r="B25" s="109">
        <v>160</v>
      </c>
      <c r="C25" s="111">
        <v>17</v>
      </c>
      <c r="D25" s="111">
        <v>3</v>
      </c>
      <c r="E25" s="110">
        <v>7</v>
      </c>
      <c r="F25" s="111"/>
      <c r="G25" s="112">
        <v>23</v>
      </c>
      <c r="H25" s="70">
        <v>47</v>
      </c>
      <c r="I25" s="77">
        <f>SUM(B25:H25)</f>
        <v>257</v>
      </c>
    </row>
    <row r="26" spans="1:9" ht="12">
      <c r="A26" s="63" t="s">
        <v>6</v>
      </c>
      <c r="B26" s="117">
        <f aca="true" t="shared" si="3" ref="B26:I26">SUM(B24:B25)</f>
        <v>187</v>
      </c>
      <c r="C26" s="70">
        <f t="shared" si="3"/>
        <v>24</v>
      </c>
      <c r="D26" s="70">
        <f t="shared" si="3"/>
        <v>4</v>
      </c>
      <c r="E26" s="71">
        <f t="shared" si="3"/>
        <v>7</v>
      </c>
      <c r="F26" s="70"/>
      <c r="G26" s="71">
        <f t="shared" si="3"/>
        <v>29</v>
      </c>
      <c r="H26" s="70">
        <f t="shared" si="3"/>
        <v>58</v>
      </c>
      <c r="I26" s="75">
        <f t="shared" si="3"/>
        <v>309</v>
      </c>
    </row>
    <row r="27" spans="1:9" ht="12">
      <c r="A27" s="57" t="s">
        <v>17</v>
      </c>
      <c r="B27" s="57"/>
      <c r="C27" s="67"/>
      <c r="D27" s="67"/>
      <c r="E27" s="68"/>
      <c r="F27" s="67"/>
      <c r="G27" s="68"/>
      <c r="H27" s="67"/>
      <c r="I27" s="69"/>
    </row>
    <row r="28" spans="1:9" ht="12">
      <c r="A28" s="61" t="s">
        <v>37</v>
      </c>
      <c r="B28" s="106">
        <v>116</v>
      </c>
      <c r="C28" s="108">
        <v>18</v>
      </c>
      <c r="D28" s="108">
        <v>7</v>
      </c>
      <c r="E28" s="107">
        <v>5</v>
      </c>
      <c r="F28" s="108"/>
      <c r="G28" s="107">
        <v>8</v>
      </c>
      <c r="H28" s="58">
        <v>2</v>
      </c>
      <c r="I28" s="76">
        <f>SUM(B28:H28)</f>
        <v>156</v>
      </c>
    </row>
    <row r="29" spans="1:9" ht="12">
      <c r="A29" s="61" t="s">
        <v>38</v>
      </c>
      <c r="B29" s="109">
        <v>151</v>
      </c>
      <c r="C29" s="111">
        <v>10</v>
      </c>
      <c r="D29" s="111">
        <v>7</v>
      </c>
      <c r="E29" s="110">
        <v>7</v>
      </c>
      <c r="F29" s="70">
        <v>1</v>
      </c>
      <c r="G29" s="112">
        <v>3</v>
      </c>
      <c r="H29" s="70">
        <v>2</v>
      </c>
      <c r="I29" s="77">
        <f>SUM(B29:H29)</f>
        <v>181</v>
      </c>
    </row>
    <row r="30" spans="1:9" ht="12">
      <c r="A30" s="63" t="s">
        <v>6</v>
      </c>
      <c r="B30" s="117">
        <f aca="true" t="shared" si="4" ref="B30:I30">SUM(B28:B29)</f>
        <v>267</v>
      </c>
      <c r="C30" s="70">
        <f t="shared" si="4"/>
        <v>28</v>
      </c>
      <c r="D30" s="70">
        <f t="shared" si="4"/>
        <v>14</v>
      </c>
      <c r="E30" s="71">
        <f t="shared" si="4"/>
        <v>12</v>
      </c>
      <c r="F30" s="70">
        <f t="shared" si="4"/>
        <v>1</v>
      </c>
      <c r="G30" s="71">
        <f t="shared" si="4"/>
        <v>11</v>
      </c>
      <c r="H30" s="70">
        <f t="shared" si="4"/>
        <v>4</v>
      </c>
      <c r="I30" s="77">
        <f t="shared" si="4"/>
        <v>337</v>
      </c>
    </row>
    <row r="31" spans="1:9" ht="12">
      <c r="A31" s="57" t="s">
        <v>18</v>
      </c>
      <c r="B31" s="57"/>
      <c r="C31" s="67"/>
      <c r="D31" s="67"/>
      <c r="E31" s="68"/>
      <c r="F31" s="67"/>
      <c r="G31" s="68"/>
      <c r="H31" s="67"/>
      <c r="I31" s="69"/>
    </row>
    <row r="32" spans="1:9" ht="12">
      <c r="A32" s="61" t="s">
        <v>37</v>
      </c>
      <c r="B32" s="106">
        <v>172</v>
      </c>
      <c r="C32" s="108">
        <v>85</v>
      </c>
      <c r="D32" s="108">
        <v>11</v>
      </c>
      <c r="E32" s="107">
        <v>15</v>
      </c>
      <c r="F32" s="108">
        <v>1</v>
      </c>
      <c r="G32" s="107">
        <v>149</v>
      </c>
      <c r="H32" s="58">
        <v>3</v>
      </c>
      <c r="I32" s="60">
        <f>SUM(B32:H32)</f>
        <v>436</v>
      </c>
    </row>
    <row r="33" spans="1:9" ht="12">
      <c r="A33" s="61" t="s">
        <v>38</v>
      </c>
      <c r="B33" s="109">
        <v>156</v>
      </c>
      <c r="C33" s="111">
        <v>43</v>
      </c>
      <c r="D33" s="111">
        <v>2</v>
      </c>
      <c r="E33" s="110">
        <v>15</v>
      </c>
      <c r="F33" s="111">
        <v>1</v>
      </c>
      <c r="G33" s="112">
        <v>111</v>
      </c>
      <c r="H33" s="70">
        <v>7</v>
      </c>
      <c r="I33" s="77">
        <f>SUM(B33:H33)</f>
        <v>335</v>
      </c>
    </row>
    <row r="34" spans="1:9" ht="12">
      <c r="A34" s="63" t="s">
        <v>6</v>
      </c>
      <c r="B34" s="117">
        <f>SUM(B32:B33)</f>
        <v>328</v>
      </c>
      <c r="C34" s="70">
        <f aca="true" t="shared" si="5" ref="C34:H34">SUM(C32:C33)</f>
        <v>128</v>
      </c>
      <c r="D34" s="70">
        <f t="shared" si="5"/>
        <v>13</v>
      </c>
      <c r="E34" s="71">
        <f t="shared" si="5"/>
        <v>30</v>
      </c>
      <c r="F34" s="70">
        <f t="shared" si="5"/>
        <v>2</v>
      </c>
      <c r="G34" s="71">
        <f t="shared" si="5"/>
        <v>260</v>
      </c>
      <c r="H34" s="70">
        <f t="shared" si="5"/>
        <v>10</v>
      </c>
      <c r="I34" s="75">
        <f>SUM(I32:I33)</f>
        <v>771</v>
      </c>
    </row>
    <row r="35" spans="1:9" ht="12">
      <c r="A35" s="57" t="s">
        <v>19</v>
      </c>
      <c r="B35" s="57"/>
      <c r="C35" s="67"/>
      <c r="D35" s="67"/>
      <c r="E35" s="68"/>
      <c r="F35" s="67"/>
      <c r="G35" s="68"/>
      <c r="H35" s="67"/>
      <c r="I35" s="69"/>
    </row>
    <row r="36" spans="1:9" ht="12">
      <c r="A36" s="61" t="s">
        <v>37</v>
      </c>
      <c r="B36" s="126">
        <v>105</v>
      </c>
      <c r="C36" s="127">
        <v>79</v>
      </c>
      <c r="D36" s="127">
        <v>7</v>
      </c>
      <c r="E36" s="128">
        <v>3</v>
      </c>
      <c r="F36" s="58"/>
      <c r="G36" s="128">
        <v>12</v>
      </c>
      <c r="H36" s="58">
        <v>6</v>
      </c>
      <c r="I36" s="60">
        <f>SUM(B36:H36)</f>
        <v>212</v>
      </c>
    </row>
    <row r="37" spans="1:9" ht="12">
      <c r="A37" s="61" t="s">
        <v>38</v>
      </c>
      <c r="B37" s="122">
        <v>78</v>
      </c>
      <c r="C37" s="123">
        <v>24</v>
      </c>
      <c r="D37" s="123">
        <v>3</v>
      </c>
      <c r="E37" s="124">
        <v>2</v>
      </c>
      <c r="F37" s="123"/>
      <c r="G37" s="125">
        <v>17</v>
      </c>
      <c r="H37" s="70">
        <v>2</v>
      </c>
      <c r="I37" s="77">
        <f>SUM(B37:H37)</f>
        <v>126</v>
      </c>
    </row>
    <row r="38" spans="1:9" ht="12">
      <c r="A38" s="63" t="s">
        <v>6</v>
      </c>
      <c r="B38" s="117">
        <f aca="true" t="shared" si="6" ref="B38:I38">SUM(B36:B37)</f>
        <v>183</v>
      </c>
      <c r="C38" s="70">
        <f t="shared" si="6"/>
        <v>103</v>
      </c>
      <c r="D38" s="70">
        <f t="shared" si="6"/>
        <v>10</v>
      </c>
      <c r="E38" s="71">
        <f t="shared" si="6"/>
        <v>5</v>
      </c>
      <c r="F38" s="70"/>
      <c r="G38" s="71">
        <f t="shared" si="6"/>
        <v>29</v>
      </c>
      <c r="H38" s="70">
        <f t="shared" si="6"/>
        <v>8</v>
      </c>
      <c r="I38" s="77">
        <f t="shared" si="6"/>
        <v>338</v>
      </c>
    </row>
    <row r="39" spans="1:9" ht="12">
      <c r="A39" s="57" t="s">
        <v>20</v>
      </c>
      <c r="B39" s="57"/>
      <c r="C39" s="67"/>
      <c r="D39" s="67"/>
      <c r="E39" s="68"/>
      <c r="F39" s="67"/>
      <c r="G39" s="68"/>
      <c r="H39" s="67"/>
      <c r="I39" s="69"/>
    </row>
    <row r="40" spans="1:9" ht="12">
      <c r="A40" s="61" t="s">
        <v>37</v>
      </c>
      <c r="B40" s="106">
        <v>9</v>
      </c>
      <c r="C40" s="108">
        <v>5</v>
      </c>
      <c r="D40" s="108">
        <v>1</v>
      </c>
      <c r="E40" s="107">
        <v>2</v>
      </c>
      <c r="F40" s="108"/>
      <c r="G40" s="107">
        <v>3</v>
      </c>
      <c r="H40" s="58"/>
      <c r="I40" s="60">
        <f>SUM(B40:H40)</f>
        <v>20</v>
      </c>
    </row>
    <row r="41" spans="1:9" ht="12">
      <c r="A41" s="61" t="s">
        <v>38</v>
      </c>
      <c r="B41" s="109">
        <v>7</v>
      </c>
      <c r="C41" s="111">
        <v>1</v>
      </c>
      <c r="D41" s="111"/>
      <c r="E41" s="110">
        <v>1</v>
      </c>
      <c r="F41" s="70"/>
      <c r="G41" s="112">
        <v>3</v>
      </c>
      <c r="H41" s="70"/>
      <c r="I41" s="77">
        <f>SUM(B41:H41)</f>
        <v>12</v>
      </c>
    </row>
    <row r="42" spans="1:9" ht="12">
      <c r="A42" s="63" t="s">
        <v>6</v>
      </c>
      <c r="B42" s="118">
        <f>SUM(B40:B41)</f>
        <v>16</v>
      </c>
      <c r="C42" s="58">
        <f aca="true" t="shared" si="7" ref="C42:I42">SUM(C40:C41)</f>
        <v>6</v>
      </c>
      <c r="D42" s="58">
        <f t="shared" si="7"/>
        <v>1</v>
      </c>
      <c r="E42" s="59">
        <f t="shared" si="7"/>
        <v>3</v>
      </c>
      <c r="F42" s="58"/>
      <c r="G42" s="59">
        <f t="shared" si="7"/>
        <v>6</v>
      </c>
      <c r="H42" s="58"/>
      <c r="I42" s="77">
        <f t="shared" si="7"/>
        <v>32</v>
      </c>
    </row>
    <row r="43" spans="1:9" ht="12">
      <c r="A43" s="57" t="s">
        <v>83</v>
      </c>
      <c r="B43" s="57"/>
      <c r="C43" s="67"/>
      <c r="D43" s="67"/>
      <c r="E43" s="68"/>
      <c r="F43" s="67"/>
      <c r="G43" s="68"/>
      <c r="H43" s="67"/>
      <c r="I43" s="69"/>
    </row>
    <row r="44" spans="1:9" ht="12">
      <c r="A44" s="61" t="s">
        <v>37</v>
      </c>
      <c r="B44" s="106">
        <v>57</v>
      </c>
      <c r="C44" s="108">
        <v>22</v>
      </c>
      <c r="D44" s="108">
        <v>2</v>
      </c>
      <c r="E44" s="107"/>
      <c r="F44" s="108"/>
      <c r="G44" s="107">
        <v>31</v>
      </c>
      <c r="H44" s="58">
        <v>1</v>
      </c>
      <c r="I44" s="76">
        <f>SUM(B44:H44)</f>
        <v>113</v>
      </c>
    </row>
    <row r="45" spans="1:9" ht="12">
      <c r="A45" s="61" t="s">
        <v>38</v>
      </c>
      <c r="B45" s="109">
        <v>21</v>
      </c>
      <c r="C45" s="111">
        <v>5</v>
      </c>
      <c r="D45" s="111">
        <v>1</v>
      </c>
      <c r="E45" s="110">
        <v>1</v>
      </c>
      <c r="F45" s="111"/>
      <c r="G45" s="112">
        <v>6</v>
      </c>
      <c r="H45" s="70"/>
      <c r="I45" s="77">
        <f>SUM(B45:H45)</f>
        <v>34</v>
      </c>
    </row>
    <row r="46" spans="1:9" ht="12">
      <c r="A46" s="63" t="s">
        <v>6</v>
      </c>
      <c r="B46" s="116">
        <f>SUM(B44:B45)</f>
        <v>78</v>
      </c>
      <c r="C46" s="70">
        <f aca="true" t="shared" si="8" ref="C46:H46">SUM(C44:C45)</f>
        <v>27</v>
      </c>
      <c r="D46" s="70">
        <f t="shared" si="8"/>
        <v>3</v>
      </c>
      <c r="E46" s="71">
        <f t="shared" si="8"/>
        <v>1</v>
      </c>
      <c r="F46" s="70"/>
      <c r="G46" s="71">
        <f t="shared" si="8"/>
        <v>37</v>
      </c>
      <c r="H46" s="70">
        <f t="shared" si="8"/>
        <v>1</v>
      </c>
      <c r="I46" s="75">
        <f>SUM(I44:I45)</f>
        <v>147</v>
      </c>
    </row>
    <row r="47" spans="1:9" ht="12">
      <c r="A47" s="78" t="s">
        <v>39</v>
      </c>
      <c r="B47" s="119">
        <f aca="true" t="shared" si="9" ref="B47:I48">SUM(B8+B16+B20+B24+B12+B28+B32+B36+B40+B44)</f>
        <v>3336</v>
      </c>
      <c r="C47" s="79">
        <f t="shared" si="9"/>
        <v>1021</v>
      </c>
      <c r="D47" s="79">
        <f t="shared" si="9"/>
        <v>128</v>
      </c>
      <c r="E47" s="80">
        <f t="shared" si="9"/>
        <v>131</v>
      </c>
      <c r="F47" s="79">
        <f t="shared" si="9"/>
        <v>9</v>
      </c>
      <c r="G47" s="80">
        <f t="shared" si="9"/>
        <v>673</v>
      </c>
      <c r="H47" s="79">
        <f t="shared" si="9"/>
        <v>121</v>
      </c>
      <c r="I47" s="81">
        <f t="shared" si="9"/>
        <v>5419</v>
      </c>
    </row>
    <row r="48" spans="1:9" ht="12">
      <c r="A48" s="82" t="s">
        <v>40</v>
      </c>
      <c r="B48" s="120">
        <f t="shared" si="9"/>
        <v>2059</v>
      </c>
      <c r="C48" s="83">
        <f t="shared" si="9"/>
        <v>369</v>
      </c>
      <c r="D48" s="83">
        <f t="shared" si="9"/>
        <v>56</v>
      </c>
      <c r="E48" s="84">
        <f t="shared" si="9"/>
        <v>100</v>
      </c>
      <c r="F48" s="83">
        <f t="shared" si="9"/>
        <v>6</v>
      </c>
      <c r="G48" s="84">
        <f t="shared" si="9"/>
        <v>413</v>
      </c>
      <c r="H48" s="83">
        <f t="shared" si="9"/>
        <v>181</v>
      </c>
      <c r="I48" s="76">
        <f t="shared" si="9"/>
        <v>3184</v>
      </c>
    </row>
    <row r="49" spans="1:9" s="85" customFormat="1" ht="12">
      <c r="A49" s="102" t="s">
        <v>27</v>
      </c>
      <c r="B49" s="121">
        <f>SUM(B47:B48)</f>
        <v>5395</v>
      </c>
      <c r="C49" s="99">
        <f aca="true" t="shared" si="10" ref="C49:I49">SUM(C47:C48)</f>
        <v>1390</v>
      </c>
      <c r="D49" s="99">
        <f t="shared" si="10"/>
        <v>184</v>
      </c>
      <c r="E49" s="100">
        <f t="shared" si="10"/>
        <v>231</v>
      </c>
      <c r="F49" s="99">
        <f t="shared" si="10"/>
        <v>15</v>
      </c>
      <c r="G49" s="100">
        <f t="shared" si="10"/>
        <v>1086</v>
      </c>
      <c r="H49" s="99">
        <f t="shared" si="10"/>
        <v>302</v>
      </c>
      <c r="I49" s="101">
        <f t="shared" si="10"/>
        <v>8603</v>
      </c>
    </row>
    <row r="50" spans="1:9" ht="12">
      <c r="A50" s="86"/>
      <c r="B50" s="84"/>
      <c r="C50" s="84"/>
      <c r="D50" s="84"/>
      <c r="E50" s="84"/>
      <c r="F50" s="80"/>
      <c r="G50" s="84"/>
      <c r="H50" s="84"/>
      <c r="I50" s="84"/>
    </row>
    <row r="51" spans="1:9" ht="12.75">
      <c r="A51" s="181" t="s">
        <v>41</v>
      </c>
      <c r="B51" s="182"/>
      <c r="C51" s="182"/>
      <c r="D51" s="182"/>
      <c r="E51" s="182"/>
      <c r="F51" s="182"/>
      <c r="G51" s="182"/>
      <c r="H51" s="182"/>
      <c r="I51" s="182"/>
    </row>
    <row r="52" spans="1:9" ht="12.75">
      <c r="A52" s="181" t="s">
        <v>513</v>
      </c>
      <c r="B52" s="182"/>
      <c r="C52" s="182"/>
      <c r="D52" s="182"/>
      <c r="E52" s="182"/>
      <c r="F52" s="182"/>
      <c r="G52" s="182"/>
      <c r="H52" s="182"/>
      <c r="I52" s="182"/>
    </row>
    <row r="53" spans="1:7" ht="23.25" customHeight="1">
      <c r="A53" s="171" t="s">
        <v>87</v>
      </c>
      <c r="B53" s="171"/>
      <c r="C53" s="171"/>
      <c r="D53" s="171"/>
      <c r="E53" s="171"/>
      <c r="F53" s="171"/>
      <c r="G53" s="171"/>
    </row>
    <row r="54" spans="1:9" ht="12.75">
      <c r="A54" s="181" t="s">
        <v>531</v>
      </c>
      <c r="B54" s="182"/>
      <c r="C54" s="182"/>
      <c r="D54" s="182"/>
      <c r="E54" s="182"/>
      <c r="F54" s="182"/>
      <c r="G54" s="182"/>
      <c r="H54" s="182"/>
      <c r="I54" s="182"/>
    </row>
    <row r="55" spans="1:6" ht="12">
      <c r="A55" s="87"/>
      <c r="F55" s="59"/>
    </row>
    <row r="56" ht="12">
      <c r="F56" s="59"/>
    </row>
    <row r="57" ht="12">
      <c r="F57" s="59"/>
    </row>
    <row r="58" ht="12">
      <c r="F58" s="59"/>
    </row>
    <row r="59" ht="12">
      <c r="F59" s="59"/>
    </row>
    <row r="60" ht="12">
      <c r="F60" s="59"/>
    </row>
    <row r="61" ht="12">
      <c r="F61" s="59"/>
    </row>
    <row r="62" ht="12">
      <c r="F62" s="59"/>
    </row>
    <row r="63" ht="12">
      <c r="F63" s="59"/>
    </row>
    <row r="64" ht="12">
      <c r="F64" s="59"/>
    </row>
    <row r="65" ht="12">
      <c r="F65" s="59"/>
    </row>
    <row r="66" ht="12">
      <c r="F66" s="59"/>
    </row>
    <row r="67" ht="12">
      <c r="F67" s="59"/>
    </row>
    <row r="68" ht="12">
      <c r="F68" s="59"/>
    </row>
    <row r="69" ht="12">
      <c r="F69" s="59"/>
    </row>
    <row r="70" ht="12">
      <c r="F70" s="59"/>
    </row>
    <row r="71" ht="12">
      <c r="F71" s="59"/>
    </row>
    <row r="72" ht="12">
      <c r="F72" s="59"/>
    </row>
    <row r="73" ht="12">
      <c r="F73" s="59"/>
    </row>
    <row r="74" ht="12">
      <c r="F74" s="59"/>
    </row>
    <row r="75" ht="12">
      <c r="F75" s="59"/>
    </row>
    <row r="76" ht="12">
      <c r="F76" s="59"/>
    </row>
    <row r="77" ht="12">
      <c r="F77" s="59"/>
    </row>
    <row r="78" ht="12">
      <c r="F78" s="59"/>
    </row>
    <row r="79" ht="12">
      <c r="F79" s="59"/>
    </row>
    <row r="80" ht="12">
      <c r="F80" s="59"/>
    </row>
    <row r="81" ht="12">
      <c r="F81" s="59"/>
    </row>
    <row r="82" ht="12">
      <c r="F82" s="59"/>
    </row>
    <row r="83" ht="12">
      <c r="F83" s="59"/>
    </row>
    <row r="84" ht="12">
      <c r="F84" s="59"/>
    </row>
    <row r="85" ht="12">
      <c r="F85" s="59"/>
    </row>
    <row r="86" ht="12">
      <c r="F86" s="59"/>
    </row>
    <row r="87" ht="12">
      <c r="F87" s="59"/>
    </row>
    <row r="88" ht="12">
      <c r="F88" s="59"/>
    </row>
    <row r="89" ht="12">
      <c r="F89" s="59"/>
    </row>
    <row r="90" ht="12">
      <c r="F90" s="59"/>
    </row>
    <row r="91" ht="12">
      <c r="F91" s="59"/>
    </row>
    <row r="92" ht="12">
      <c r="F92" s="59"/>
    </row>
    <row r="93" ht="12">
      <c r="F93" s="59"/>
    </row>
    <row r="94" ht="12">
      <c r="F94" s="59"/>
    </row>
    <row r="95" ht="12">
      <c r="F95" s="59"/>
    </row>
    <row r="96" ht="12">
      <c r="F96" s="59"/>
    </row>
    <row r="97" ht="12">
      <c r="F97" s="59"/>
    </row>
    <row r="98" ht="12">
      <c r="F98" s="59"/>
    </row>
    <row r="99" ht="12">
      <c r="F99" s="59"/>
    </row>
    <row r="100" ht="12">
      <c r="F100" s="59"/>
    </row>
    <row r="101" ht="12">
      <c r="F101" s="59"/>
    </row>
    <row r="102" ht="12">
      <c r="F102" s="59"/>
    </row>
    <row r="103" ht="12">
      <c r="F103" s="59"/>
    </row>
    <row r="104" ht="12">
      <c r="F104" s="59"/>
    </row>
    <row r="105" ht="12">
      <c r="F105" s="59"/>
    </row>
    <row r="106" ht="12">
      <c r="F106" s="59"/>
    </row>
    <row r="107" ht="12">
      <c r="F107" s="59"/>
    </row>
    <row r="108" ht="12">
      <c r="F108" s="59"/>
    </row>
    <row r="109" ht="12">
      <c r="F109" s="59"/>
    </row>
    <row r="110" ht="12">
      <c r="F110" s="59"/>
    </row>
    <row r="111" ht="12">
      <c r="F111" s="59"/>
    </row>
    <row r="112" ht="12">
      <c r="F112" s="59"/>
    </row>
    <row r="113" ht="12">
      <c r="F113" s="59"/>
    </row>
    <row r="114" ht="12">
      <c r="F114" s="59"/>
    </row>
    <row r="115" ht="12">
      <c r="F115" s="59"/>
    </row>
    <row r="116" ht="12">
      <c r="F116" s="59"/>
    </row>
    <row r="117" ht="12">
      <c r="F117" s="59"/>
    </row>
    <row r="118" ht="12">
      <c r="F118" s="59"/>
    </row>
    <row r="119" ht="12">
      <c r="F119" s="59"/>
    </row>
    <row r="120" ht="12">
      <c r="F120" s="59"/>
    </row>
    <row r="121" ht="12">
      <c r="F121" s="59"/>
    </row>
    <row r="122" ht="12">
      <c r="F122" s="59"/>
    </row>
    <row r="123" ht="12">
      <c r="F123" s="59"/>
    </row>
    <row r="124" ht="12">
      <c r="F124" s="59"/>
    </row>
    <row r="125" ht="12">
      <c r="F125" s="59"/>
    </row>
    <row r="126" ht="12">
      <c r="F126" s="59"/>
    </row>
    <row r="127" ht="12">
      <c r="F127" s="59"/>
    </row>
    <row r="128" ht="12">
      <c r="F128" s="59"/>
    </row>
    <row r="129" ht="12">
      <c r="F129" s="59"/>
    </row>
    <row r="130" ht="12">
      <c r="F130" s="59"/>
    </row>
    <row r="131" ht="12">
      <c r="F131" s="59"/>
    </row>
    <row r="132" ht="12">
      <c r="F132" s="59"/>
    </row>
    <row r="133" ht="12">
      <c r="F133" s="59"/>
    </row>
    <row r="134" ht="12">
      <c r="F134" s="59"/>
    </row>
    <row r="135" ht="12">
      <c r="F135" s="59"/>
    </row>
    <row r="136" ht="12">
      <c r="F136" s="59"/>
    </row>
    <row r="137" ht="12">
      <c r="F137" s="59"/>
    </row>
    <row r="138" ht="12">
      <c r="F138" s="59"/>
    </row>
    <row r="139" ht="12">
      <c r="F139" s="59"/>
    </row>
    <row r="140" ht="12">
      <c r="F140" s="59"/>
    </row>
    <row r="141" ht="12">
      <c r="F141" s="59"/>
    </row>
    <row r="142" ht="12">
      <c r="F142" s="59"/>
    </row>
    <row r="143" ht="12">
      <c r="F143" s="59"/>
    </row>
    <row r="144" ht="12">
      <c r="F144" s="59"/>
    </row>
    <row r="145" ht="12">
      <c r="F145" s="59"/>
    </row>
    <row r="146" ht="12">
      <c r="F146" s="59"/>
    </row>
    <row r="147" ht="12">
      <c r="F147" s="59"/>
    </row>
    <row r="148" ht="12">
      <c r="F148" s="59"/>
    </row>
    <row r="149" ht="12">
      <c r="F149" s="59"/>
    </row>
    <row r="150" ht="12">
      <c r="F150" s="59"/>
    </row>
    <row r="151" ht="12">
      <c r="F151" s="59"/>
    </row>
    <row r="152" ht="12">
      <c r="F152" s="59"/>
    </row>
    <row r="153" ht="12">
      <c r="F153" s="59"/>
    </row>
    <row r="154" ht="12">
      <c r="F154" s="59"/>
    </row>
    <row r="155" ht="12">
      <c r="F155" s="59"/>
    </row>
    <row r="156" ht="12">
      <c r="F156" s="59"/>
    </row>
    <row r="157" ht="12">
      <c r="F157" s="59"/>
    </row>
    <row r="158" ht="12">
      <c r="F158" s="59"/>
    </row>
    <row r="159" ht="12">
      <c r="F159" s="59"/>
    </row>
    <row r="160" ht="12">
      <c r="F160" s="59"/>
    </row>
    <row r="161" ht="12">
      <c r="F161" s="59"/>
    </row>
    <row r="162" ht="12">
      <c r="F162" s="59"/>
    </row>
    <row r="163" ht="12">
      <c r="F163" s="59"/>
    </row>
    <row r="164" ht="12">
      <c r="F164" s="59"/>
    </row>
    <row r="165" ht="12">
      <c r="F165" s="59"/>
    </row>
    <row r="166" ht="12">
      <c r="F166" s="59"/>
    </row>
    <row r="167" ht="12">
      <c r="F167" s="59"/>
    </row>
    <row r="168" ht="12">
      <c r="F168" s="59"/>
    </row>
    <row r="169" ht="12">
      <c r="F169" s="59"/>
    </row>
    <row r="170" ht="12">
      <c r="F170" s="59"/>
    </row>
    <row r="171" ht="12">
      <c r="F171" s="59"/>
    </row>
    <row r="172" ht="12">
      <c r="F172" s="59"/>
    </row>
    <row r="173" ht="12">
      <c r="F173" s="59"/>
    </row>
    <row r="174" ht="12">
      <c r="F174" s="59"/>
    </row>
    <row r="175" ht="12">
      <c r="F175" s="59"/>
    </row>
    <row r="176" ht="12">
      <c r="F176" s="59"/>
    </row>
    <row r="177" ht="12">
      <c r="F177" s="59"/>
    </row>
    <row r="178" ht="12">
      <c r="F178" s="59"/>
    </row>
    <row r="179" ht="12">
      <c r="F179" s="59"/>
    </row>
    <row r="180" ht="12">
      <c r="F180" s="59"/>
    </row>
    <row r="181" ht="12">
      <c r="F181" s="59"/>
    </row>
    <row r="182" ht="12">
      <c r="F182" s="59"/>
    </row>
    <row r="183" ht="12">
      <c r="F183" s="59"/>
    </row>
    <row r="184" ht="12">
      <c r="F184" s="59"/>
    </row>
    <row r="185" ht="12">
      <c r="F185" s="59"/>
    </row>
    <row r="186" ht="12">
      <c r="F186" s="59"/>
    </row>
    <row r="187" ht="12">
      <c r="F187" s="59"/>
    </row>
    <row r="188" ht="12">
      <c r="F188" s="59"/>
    </row>
    <row r="189" ht="12">
      <c r="F189" s="59"/>
    </row>
    <row r="190" ht="12">
      <c r="F190" s="59"/>
    </row>
    <row r="191" ht="12">
      <c r="F191" s="59"/>
    </row>
    <row r="192" ht="12">
      <c r="F192" s="59"/>
    </row>
    <row r="193" ht="12">
      <c r="F193" s="59"/>
    </row>
    <row r="194" ht="12">
      <c r="F194" s="59"/>
    </row>
    <row r="195" ht="12">
      <c r="F195" s="59"/>
    </row>
    <row r="196" ht="12">
      <c r="F196" s="59"/>
    </row>
    <row r="197" ht="12">
      <c r="F197" s="59"/>
    </row>
    <row r="198" ht="12">
      <c r="F198" s="59"/>
    </row>
    <row r="199" ht="12">
      <c r="F199" s="59"/>
    </row>
    <row r="200" ht="12">
      <c r="F200" s="59"/>
    </row>
    <row r="201" ht="12">
      <c r="F201" s="59"/>
    </row>
    <row r="202" ht="12">
      <c r="F202" s="59"/>
    </row>
    <row r="203" ht="12">
      <c r="F203" s="59"/>
    </row>
    <row r="204" ht="12">
      <c r="F204" s="59"/>
    </row>
    <row r="205" ht="12">
      <c r="F205" s="59"/>
    </row>
    <row r="206" ht="12">
      <c r="F206" s="59"/>
    </row>
    <row r="207" ht="12">
      <c r="F207" s="59"/>
    </row>
    <row r="208" ht="12">
      <c r="F208" s="59"/>
    </row>
    <row r="209" ht="12">
      <c r="F209" s="59"/>
    </row>
    <row r="210" ht="12">
      <c r="F210" s="59"/>
    </row>
    <row r="211" ht="12">
      <c r="F211" s="59"/>
    </row>
    <row r="212" ht="12">
      <c r="F212" s="59"/>
    </row>
    <row r="213" ht="12">
      <c r="F213" s="59"/>
    </row>
    <row r="214" ht="12">
      <c r="F214" s="59"/>
    </row>
    <row r="215" ht="12">
      <c r="F215" s="59"/>
    </row>
    <row r="216" ht="12">
      <c r="F216" s="59"/>
    </row>
    <row r="217" ht="12">
      <c r="F217" s="59"/>
    </row>
    <row r="218" ht="12">
      <c r="F218" s="59"/>
    </row>
    <row r="219" ht="12">
      <c r="F219" s="59"/>
    </row>
    <row r="220" ht="12">
      <c r="F220" s="59"/>
    </row>
    <row r="221" ht="12">
      <c r="F221" s="59"/>
    </row>
    <row r="222" ht="12">
      <c r="F222" s="59"/>
    </row>
    <row r="223" ht="12">
      <c r="F223" s="59"/>
    </row>
    <row r="224" ht="12">
      <c r="F224" s="59"/>
    </row>
    <row r="225" ht="12">
      <c r="F225" s="59"/>
    </row>
    <row r="226" ht="12">
      <c r="F226" s="59"/>
    </row>
    <row r="227" ht="12">
      <c r="F227" s="59"/>
    </row>
    <row r="228" ht="12">
      <c r="F228" s="59"/>
    </row>
    <row r="229" ht="12">
      <c r="F229" s="59"/>
    </row>
    <row r="230" ht="12">
      <c r="F230" s="59"/>
    </row>
    <row r="231" ht="12">
      <c r="F231" s="59"/>
    </row>
    <row r="232" ht="12">
      <c r="F232" s="59"/>
    </row>
    <row r="233" ht="12">
      <c r="F233" s="59"/>
    </row>
    <row r="234" ht="12">
      <c r="F234" s="59"/>
    </row>
    <row r="235" ht="12">
      <c r="F235" s="59"/>
    </row>
    <row r="236" ht="12">
      <c r="F236" s="59"/>
    </row>
    <row r="237" ht="12">
      <c r="F237" s="59"/>
    </row>
    <row r="238" ht="12">
      <c r="F238" s="59"/>
    </row>
    <row r="239" ht="12">
      <c r="F239" s="59"/>
    </row>
    <row r="240" ht="12">
      <c r="F240" s="59"/>
    </row>
    <row r="241" ht="12">
      <c r="F241" s="59"/>
    </row>
    <row r="242" ht="12">
      <c r="F242" s="59"/>
    </row>
    <row r="243" ht="12">
      <c r="F243" s="59"/>
    </row>
    <row r="244" ht="12">
      <c r="F244" s="59"/>
    </row>
    <row r="245" ht="12">
      <c r="F245" s="59"/>
    </row>
    <row r="246" ht="12">
      <c r="F246" s="59"/>
    </row>
    <row r="247" ht="12">
      <c r="F247" s="59"/>
    </row>
    <row r="248" ht="12">
      <c r="F248" s="59"/>
    </row>
    <row r="249" ht="12">
      <c r="F249" s="59"/>
    </row>
    <row r="250" ht="12">
      <c r="F250" s="59"/>
    </row>
    <row r="251" ht="12">
      <c r="F251" s="59"/>
    </row>
    <row r="252" ht="12">
      <c r="F252" s="59"/>
    </row>
    <row r="253" ht="12">
      <c r="F253" s="59"/>
    </row>
    <row r="254" ht="12">
      <c r="F254" s="59"/>
    </row>
    <row r="255" ht="12">
      <c r="F255" s="59"/>
    </row>
    <row r="256" ht="12">
      <c r="F256" s="59"/>
    </row>
    <row r="257" ht="12">
      <c r="F257" s="59"/>
    </row>
    <row r="258" ht="12">
      <c r="F258" s="59"/>
    </row>
    <row r="259" ht="12">
      <c r="F259" s="59"/>
    </row>
    <row r="260" ht="12">
      <c r="F260" s="59"/>
    </row>
    <row r="261" ht="12">
      <c r="F261" s="59"/>
    </row>
    <row r="262" ht="12">
      <c r="F262" s="59"/>
    </row>
    <row r="263" ht="12">
      <c r="F263" s="59"/>
    </row>
    <row r="264" ht="12">
      <c r="F264" s="59"/>
    </row>
    <row r="265" ht="12">
      <c r="F265" s="59"/>
    </row>
    <row r="266" ht="12">
      <c r="F266" s="59"/>
    </row>
    <row r="267" ht="12">
      <c r="F267" s="59"/>
    </row>
    <row r="268" ht="12">
      <c r="F268" s="59"/>
    </row>
    <row r="269" ht="12">
      <c r="F269" s="59"/>
    </row>
    <row r="270" ht="12">
      <c r="F270" s="59"/>
    </row>
    <row r="271" ht="12">
      <c r="F271" s="59"/>
    </row>
    <row r="272" ht="12">
      <c r="F272" s="59"/>
    </row>
    <row r="273" ht="12">
      <c r="F273" s="59"/>
    </row>
    <row r="274" ht="12">
      <c r="F274" s="59"/>
    </row>
    <row r="275" ht="12">
      <c r="F275" s="59"/>
    </row>
    <row r="276" ht="12">
      <c r="F276" s="59"/>
    </row>
    <row r="277" ht="12">
      <c r="F277" s="59"/>
    </row>
    <row r="278" ht="12">
      <c r="F278" s="59"/>
    </row>
    <row r="279" ht="12">
      <c r="F279" s="59"/>
    </row>
    <row r="280" ht="12">
      <c r="F280" s="59"/>
    </row>
    <row r="281" ht="12">
      <c r="F281" s="59"/>
    </row>
    <row r="282" ht="12">
      <c r="F282" s="59"/>
    </row>
    <row r="283" ht="12">
      <c r="F283" s="59"/>
    </row>
    <row r="284" ht="12">
      <c r="F284" s="59"/>
    </row>
    <row r="285" ht="12">
      <c r="F285" s="59"/>
    </row>
    <row r="286" ht="12">
      <c r="F286" s="59"/>
    </row>
    <row r="287" ht="12">
      <c r="F287" s="59"/>
    </row>
    <row r="288" ht="12">
      <c r="F288" s="59"/>
    </row>
    <row r="289" ht="12">
      <c r="F289" s="59"/>
    </row>
    <row r="290" ht="12">
      <c r="F290" s="59"/>
    </row>
    <row r="291" ht="12">
      <c r="F291" s="59"/>
    </row>
    <row r="292" ht="12">
      <c r="F292" s="59"/>
    </row>
    <row r="293" ht="12">
      <c r="F293" s="59"/>
    </row>
    <row r="294" ht="12">
      <c r="F294" s="59"/>
    </row>
    <row r="295" ht="12">
      <c r="F295" s="59"/>
    </row>
    <row r="296" ht="12">
      <c r="F296" s="59"/>
    </row>
    <row r="297" ht="12">
      <c r="F297" s="59"/>
    </row>
    <row r="298" ht="12">
      <c r="F298" s="59"/>
    </row>
    <row r="299" ht="12">
      <c r="F299" s="59"/>
    </row>
    <row r="300" ht="12">
      <c r="F300" s="59"/>
    </row>
    <row r="301" ht="12">
      <c r="F301" s="59"/>
    </row>
    <row r="302" ht="12">
      <c r="F302" s="59"/>
    </row>
    <row r="303" ht="12">
      <c r="F303" s="59"/>
    </row>
    <row r="304" ht="12">
      <c r="F304" s="59"/>
    </row>
    <row r="305" ht="12">
      <c r="F305" s="59"/>
    </row>
    <row r="306" ht="12">
      <c r="F306" s="59"/>
    </row>
    <row r="307" ht="12">
      <c r="F307" s="59"/>
    </row>
    <row r="308" ht="12">
      <c r="F308" s="59"/>
    </row>
    <row r="309" ht="12">
      <c r="F309" s="59"/>
    </row>
    <row r="310" ht="12">
      <c r="F310" s="59"/>
    </row>
    <row r="311" ht="12">
      <c r="F311" s="59"/>
    </row>
    <row r="312" ht="12">
      <c r="F312" s="59"/>
    </row>
    <row r="313" ht="12">
      <c r="F313" s="59"/>
    </row>
    <row r="314" ht="12">
      <c r="F314" s="59"/>
    </row>
    <row r="315" ht="12">
      <c r="F315" s="59"/>
    </row>
    <row r="316" ht="12">
      <c r="F316" s="59"/>
    </row>
    <row r="317" ht="12">
      <c r="F317" s="59"/>
    </row>
    <row r="318" ht="12">
      <c r="F318" s="59"/>
    </row>
    <row r="319" ht="12">
      <c r="F319" s="59"/>
    </row>
    <row r="320" ht="12">
      <c r="F320" s="59"/>
    </row>
    <row r="321" ht="12">
      <c r="F321" s="59"/>
    </row>
    <row r="322" ht="12">
      <c r="F322" s="59"/>
    </row>
    <row r="323" ht="12">
      <c r="F323" s="59"/>
    </row>
    <row r="324" ht="12">
      <c r="F324" s="59"/>
    </row>
    <row r="325" ht="12">
      <c r="F325" s="59"/>
    </row>
    <row r="326" ht="12">
      <c r="F326" s="59"/>
    </row>
    <row r="327" ht="12">
      <c r="F327" s="59"/>
    </row>
    <row r="328" ht="12">
      <c r="F328" s="59"/>
    </row>
    <row r="329" ht="12">
      <c r="F329" s="59"/>
    </row>
    <row r="330" ht="12">
      <c r="F330" s="59"/>
    </row>
    <row r="331" ht="12">
      <c r="F331" s="59"/>
    </row>
    <row r="332" ht="12">
      <c r="F332" s="59"/>
    </row>
    <row r="333" ht="12">
      <c r="F333" s="59"/>
    </row>
    <row r="334" ht="12">
      <c r="F334" s="59"/>
    </row>
    <row r="335" ht="12">
      <c r="F335" s="59"/>
    </row>
    <row r="336" ht="12">
      <c r="F336" s="59"/>
    </row>
    <row r="337" ht="12">
      <c r="F337" s="59"/>
    </row>
    <row r="338" ht="12">
      <c r="F338" s="59"/>
    </row>
    <row r="339" ht="12">
      <c r="F339" s="59"/>
    </row>
    <row r="340" ht="12">
      <c r="F340" s="59"/>
    </row>
    <row r="341" ht="12">
      <c r="F341" s="59"/>
    </row>
    <row r="342" ht="12">
      <c r="F342" s="59"/>
    </row>
    <row r="343" ht="12">
      <c r="F343" s="59"/>
    </row>
    <row r="344" ht="12">
      <c r="F344" s="59"/>
    </row>
    <row r="345" ht="12">
      <c r="F345" s="59"/>
    </row>
    <row r="346" ht="12">
      <c r="F346" s="59"/>
    </row>
    <row r="347" ht="12">
      <c r="F347" s="59"/>
    </row>
    <row r="348" ht="12">
      <c r="F348" s="59"/>
    </row>
    <row r="349" ht="12">
      <c r="F349" s="59"/>
    </row>
    <row r="350" ht="12">
      <c r="F350" s="59"/>
    </row>
    <row r="351" ht="12">
      <c r="F351" s="59"/>
    </row>
    <row r="352" ht="12">
      <c r="F352" s="59"/>
    </row>
    <row r="353" ht="12">
      <c r="F353" s="59"/>
    </row>
    <row r="354" ht="12">
      <c r="F354" s="59"/>
    </row>
    <row r="355" ht="12">
      <c r="F355" s="59"/>
    </row>
    <row r="356" ht="12">
      <c r="F356" s="59"/>
    </row>
    <row r="357" ht="12">
      <c r="F357" s="59"/>
    </row>
    <row r="358" ht="12">
      <c r="F358" s="59"/>
    </row>
    <row r="359" ht="12">
      <c r="F359" s="59"/>
    </row>
    <row r="360" ht="12">
      <c r="F360" s="59"/>
    </row>
    <row r="361" ht="12">
      <c r="F361" s="59"/>
    </row>
    <row r="362" ht="12">
      <c r="F362" s="59"/>
    </row>
    <row r="363" ht="12">
      <c r="F363" s="59"/>
    </row>
    <row r="364" ht="12">
      <c r="F364" s="59"/>
    </row>
    <row r="365" ht="12">
      <c r="F365" s="59"/>
    </row>
    <row r="366" ht="12">
      <c r="F366" s="59"/>
    </row>
    <row r="367" ht="12">
      <c r="F367" s="59"/>
    </row>
    <row r="368" ht="12">
      <c r="F368" s="59"/>
    </row>
    <row r="369" ht="12">
      <c r="F369" s="59"/>
    </row>
    <row r="370" ht="12">
      <c r="F370" s="59"/>
    </row>
    <row r="371" ht="12">
      <c r="F371" s="59"/>
    </row>
    <row r="372" ht="12">
      <c r="F372" s="59"/>
    </row>
    <row r="373" ht="12">
      <c r="F373" s="59"/>
    </row>
    <row r="374" ht="12">
      <c r="F374" s="59"/>
    </row>
    <row r="375" ht="12">
      <c r="F375" s="59"/>
    </row>
    <row r="376" ht="12">
      <c r="F376" s="59"/>
    </row>
    <row r="377" ht="12">
      <c r="F377" s="59"/>
    </row>
    <row r="378" ht="12">
      <c r="F378" s="59"/>
    </row>
    <row r="379" ht="12">
      <c r="F379" s="59"/>
    </row>
    <row r="380" ht="12">
      <c r="F380" s="59"/>
    </row>
    <row r="381" ht="12">
      <c r="F381" s="59"/>
    </row>
    <row r="382" ht="12">
      <c r="F382" s="59"/>
    </row>
    <row r="383" ht="12">
      <c r="F383" s="59"/>
    </row>
    <row r="384" ht="12">
      <c r="F384" s="59"/>
    </row>
    <row r="385" ht="12">
      <c r="F385" s="59"/>
    </row>
    <row r="386" ht="12">
      <c r="F386" s="59"/>
    </row>
    <row r="387" ht="12">
      <c r="F387" s="59"/>
    </row>
    <row r="388" ht="12">
      <c r="F388" s="59"/>
    </row>
    <row r="389" ht="12">
      <c r="F389" s="59"/>
    </row>
    <row r="390" ht="12">
      <c r="F390" s="59"/>
    </row>
    <row r="391" ht="12">
      <c r="F391" s="59"/>
    </row>
    <row r="392" ht="12">
      <c r="F392" s="59"/>
    </row>
    <row r="393" ht="12">
      <c r="F393" s="59"/>
    </row>
    <row r="394" ht="12">
      <c r="F394" s="59"/>
    </row>
    <row r="395" ht="12">
      <c r="F395" s="59"/>
    </row>
    <row r="396" ht="12">
      <c r="F396" s="59"/>
    </row>
    <row r="397" ht="12">
      <c r="F397" s="59"/>
    </row>
    <row r="398" ht="12">
      <c r="F398" s="59"/>
    </row>
    <row r="399" ht="12">
      <c r="F399" s="59"/>
    </row>
    <row r="400" ht="12">
      <c r="F400" s="59"/>
    </row>
    <row r="401" ht="12">
      <c r="F401" s="59"/>
    </row>
    <row r="402" ht="12">
      <c r="F402" s="59"/>
    </row>
    <row r="403" ht="12">
      <c r="F403" s="59"/>
    </row>
    <row r="404" ht="12">
      <c r="F404" s="59"/>
    </row>
    <row r="405" ht="12">
      <c r="F405" s="59"/>
    </row>
    <row r="406" ht="12">
      <c r="F406" s="59"/>
    </row>
    <row r="407" ht="12">
      <c r="F407" s="59"/>
    </row>
    <row r="408" ht="12">
      <c r="F408" s="59"/>
    </row>
    <row r="409" ht="12">
      <c r="F409" s="59"/>
    </row>
    <row r="410" ht="12">
      <c r="F410" s="59"/>
    </row>
    <row r="411" ht="12">
      <c r="F411" s="59"/>
    </row>
    <row r="412" ht="12">
      <c r="F412" s="59"/>
    </row>
    <row r="413" ht="12">
      <c r="F413" s="59"/>
    </row>
    <row r="414" ht="12">
      <c r="F414" s="59"/>
    </row>
    <row r="415" ht="12">
      <c r="F415" s="59"/>
    </row>
    <row r="416" ht="12">
      <c r="F416" s="59"/>
    </row>
    <row r="417" ht="12">
      <c r="F417" s="59"/>
    </row>
    <row r="418" ht="12">
      <c r="F418" s="59"/>
    </row>
    <row r="419" ht="12">
      <c r="F419" s="59"/>
    </row>
    <row r="420" ht="12">
      <c r="F420" s="59"/>
    </row>
    <row r="421" ht="12">
      <c r="F421" s="59"/>
    </row>
    <row r="422" ht="12">
      <c r="F422" s="59"/>
    </row>
    <row r="423" ht="12">
      <c r="F423" s="59"/>
    </row>
    <row r="424" ht="12">
      <c r="F424" s="59"/>
    </row>
    <row r="425" ht="12">
      <c r="F425" s="59"/>
    </row>
    <row r="426" ht="12">
      <c r="F426" s="59"/>
    </row>
    <row r="427" ht="12">
      <c r="F427" s="59"/>
    </row>
    <row r="428" ht="12">
      <c r="F428" s="59"/>
    </row>
    <row r="429" ht="12">
      <c r="F429" s="59"/>
    </row>
    <row r="430" ht="12">
      <c r="F430" s="59"/>
    </row>
    <row r="431" ht="12">
      <c r="F431" s="59"/>
    </row>
    <row r="432" ht="12">
      <c r="F432" s="59"/>
    </row>
    <row r="433" ht="12">
      <c r="F433" s="59"/>
    </row>
    <row r="434" ht="12">
      <c r="F434" s="59"/>
    </row>
    <row r="435" ht="12">
      <c r="F435" s="59"/>
    </row>
    <row r="436" ht="12">
      <c r="F436" s="59"/>
    </row>
    <row r="437" ht="12">
      <c r="F437" s="59"/>
    </row>
    <row r="438" ht="12">
      <c r="F438" s="59"/>
    </row>
    <row r="439" ht="12">
      <c r="F439" s="59"/>
    </row>
    <row r="440" ht="12">
      <c r="F440" s="59"/>
    </row>
    <row r="441" ht="12">
      <c r="F441" s="59"/>
    </row>
    <row r="442" ht="12">
      <c r="F442" s="59"/>
    </row>
    <row r="443" ht="12">
      <c r="F443" s="59"/>
    </row>
  </sheetData>
  <mergeCells count="8">
    <mergeCell ref="A54:I54"/>
    <mergeCell ref="A53:G53"/>
    <mergeCell ref="A1:I1"/>
    <mergeCell ref="A2:I2"/>
    <mergeCell ref="A3:I3"/>
    <mergeCell ref="A4:I4"/>
    <mergeCell ref="A52:I52"/>
    <mergeCell ref="A51:I51"/>
  </mergeCells>
  <printOptions/>
  <pageMargins left="0.75" right="0.75" top="1" bottom="1" header="0.5" footer="0.5"/>
  <pageSetup firstPageNumber="2" useFirstPageNumber="1" fitToHeight="1" fitToWidth="1" horizontalDpi="600" verticalDpi="600" orientation="portrait" scale="94" r:id="rId1"/>
  <headerFooter alignWithMargins="0">
    <oddFooter>&amp;L9/9/03&amp;CPage 2&amp;ROffice of IRAA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25"/>
  <sheetViews>
    <sheetView workbookViewId="0" topLeftCell="A1">
      <pane ySplit="6" topLeftCell="BM102" activePane="bottomLeft" state="frozen"/>
      <selection pane="topLeft" activeCell="A1" sqref="A1"/>
      <selection pane="bottomLeft" activeCell="C112" sqref="C112"/>
    </sheetView>
  </sheetViews>
  <sheetFormatPr defaultColWidth="9.140625" defaultRowHeight="12.75"/>
  <cols>
    <col min="1" max="1" width="14.00390625" style="42" bestFit="1" customWidth="1"/>
    <col min="2" max="2" width="13.421875" style="42" bestFit="1" customWidth="1"/>
    <col min="3" max="3" width="29.00390625" style="42" bestFit="1" customWidth="1"/>
    <col min="4" max="4" width="8.00390625" style="146" bestFit="1" customWidth="1"/>
    <col min="5" max="5" width="7.57421875" style="146" bestFit="1" customWidth="1"/>
    <col min="6" max="6" width="7.28125" style="146" customWidth="1"/>
    <col min="7" max="7" width="11.7109375" style="42" customWidth="1"/>
    <col min="8" max="16384" width="9.140625" style="42" customWidth="1"/>
  </cols>
  <sheetData>
    <row r="1" spans="1:8" ht="12.75">
      <c r="A1" s="197" t="s">
        <v>0</v>
      </c>
      <c r="B1" s="197"/>
      <c r="C1" s="197"/>
      <c r="D1" s="197"/>
      <c r="E1" s="197"/>
      <c r="F1" s="197"/>
      <c r="G1" s="197"/>
      <c r="H1" s="143"/>
    </row>
    <row r="2" spans="1:8" ht="12.75">
      <c r="A2" s="197" t="s">
        <v>85</v>
      </c>
      <c r="B2" s="198"/>
      <c r="C2" s="198"/>
      <c r="D2" s="198"/>
      <c r="E2" s="198"/>
      <c r="F2" s="198"/>
      <c r="G2" s="198"/>
      <c r="H2" s="1"/>
    </row>
    <row r="3" spans="1:8" ht="12.75">
      <c r="A3" s="199" t="s">
        <v>1</v>
      </c>
      <c r="B3" s="199"/>
      <c r="C3" s="199"/>
      <c r="D3" s="199"/>
      <c r="E3" s="199"/>
      <c r="F3" s="199"/>
      <c r="G3" s="199"/>
      <c r="H3" s="144"/>
    </row>
    <row r="4" spans="1:8" ht="18.75" customHeight="1">
      <c r="A4" s="139" t="s">
        <v>89</v>
      </c>
      <c r="B4" s="144"/>
      <c r="C4" s="144"/>
      <c r="D4" s="145"/>
      <c r="E4" s="145"/>
      <c r="F4" s="145"/>
      <c r="G4" s="144"/>
      <c r="H4" s="144"/>
    </row>
    <row r="5" ht="6.75" customHeight="1"/>
    <row r="6" spans="1:9" ht="42" customHeight="1">
      <c r="A6" s="147" t="s">
        <v>3</v>
      </c>
      <c r="B6" s="200" t="s">
        <v>90</v>
      </c>
      <c r="C6" s="200"/>
      <c r="D6" s="148" t="s">
        <v>91</v>
      </c>
      <c r="E6" s="148" t="s">
        <v>92</v>
      </c>
      <c r="F6" s="149" t="s">
        <v>6</v>
      </c>
      <c r="G6" s="150" t="s">
        <v>93</v>
      </c>
      <c r="H6" s="151"/>
      <c r="I6" s="152"/>
    </row>
    <row r="7" spans="1:9" ht="12.75" customHeight="1">
      <c r="A7" s="153" t="s">
        <v>94</v>
      </c>
      <c r="B7" s="154"/>
      <c r="C7" s="154"/>
      <c r="D7" s="155"/>
      <c r="E7" s="155"/>
      <c r="F7" s="155"/>
      <c r="G7" s="156"/>
      <c r="H7" s="151"/>
      <c r="I7" s="152"/>
    </row>
    <row r="8" spans="1:7" ht="12.75">
      <c r="A8" s="141" t="s">
        <v>95</v>
      </c>
      <c r="B8" s="157" t="s">
        <v>96</v>
      </c>
      <c r="C8" s="157" t="s">
        <v>42</v>
      </c>
      <c r="D8" s="140">
        <v>12</v>
      </c>
      <c r="E8" s="140">
        <v>2</v>
      </c>
      <c r="F8" s="140">
        <f>SUM(D8:E8)</f>
        <v>14</v>
      </c>
      <c r="G8" s="158">
        <f>F8/$F$77</f>
        <v>0.008264462809917356</v>
      </c>
    </row>
    <row r="9" spans="1:7" ht="12.75">
      <c r="A9" s="141" t="s">
        <v>95</v>
      </c>
      <c r="B9" s="157" t="s">
        <v>514</v>
      </c>
      <c r="C9" s="157" t="s">
        <v>42</v>
      </c>
      <c r="D9" s="140">
        <v>1</v>
      </c>
      <c r="E9" s="140"/>
      <c r="F9" s="140">
        <f>SUM(D9:E9)</f>
        <v>1</v>
      </c>
      <c r="G9" s="158">
        <f>F9/$F$77</f>
        <v>0.0005903187721369539</v>
      </c>
    </row>
    <row r="10" spans="1:7" ht="12.75">
      <c r="A10" s="141" t="s">
        <v>95</v>
      </c>
      <c r="B10" s="157" t="s">
        <v>97</v>
      </c>
      <c r="C10" s="157" t="s">
        <v>43</v>
      </c>
      <c r="D10" s="140">
        <v>59</v>
      </c>
      <c r="E10" s="140">
        <v>2</v>
      </c>
      <c r="F10" s="140">
        <f aca="true" t="shared" si="0" ref="F10:F17">SUM(D10:E10)</f>
        <v>61</v>
      </c>
      <c r="G10" s="158">
        <f aca="true" t="shared" si="1" ref="G10:G17">F10/$F$77</f>
        <v>0.03600944510035419</v>
      </c>
    </row>
    <row r="11" spans="1:7" ht="12.75">
      <c r="A11" s="141" t="s">
        <v>95</v>
      </c>
      <c r="B11" s="157" t="s">
        <v>98</v>
      </c>
      <c r="C11" s="157" t="s">
        <v>43</v>
      </c>
      <c r="D11" s="140">
        <v>1</v>
      </c>
      <c r="E11" s="140"/>
      <c r="F11" s="140">
        <f t="shared" si="0"/>
        <v>1</v>
      </c>
      <c r="G11" s="158">
        <f t="shared" si="1"/>
        <v>0.0005903187721369539</v>
      </c>
    </row>
    <row r="12" spans="1:7" ht="12.75">
      <c r="A12" s="141" t="s">
        <v>95</v>
      </c>
      <c r="B12" s="157" t="s">
        <v>99</v>
      </c>
      <c r="C12" s="157" t="s">
        <v>100</v>
      </c>
      <c r="D12" s="140"/>
      <c r="E12" s="140"/>
      <c r="F12" s="140"/>
      <c r="G12" s="158"/>
    </row>
    <row r="13" spans="1:7" ht="12.75">
      <c r="A13" s="141" t="s">
        <v>95</v>
      </c>
      <c r="B13" s="157" t="s">
        <v>101</v>
      </c>
      <c r="C13" s="157" t="s">
        <v>12</v>
      </c>
      <c r="D13" s="140">
        <v>1</v>
      </c>
      <c r="E13" s="140"/>
      <c r="F13" s="140">
        <f t="shared" si="0"/>
        <v>1</v>
      </c>
      <c r="G13" s="158">
        <f t="shared" si="1"/>
        <v>0.0005903187721369539</v>
      </c>
    </row>
    <row r="14" spans="1:7" ht="12.75">
      <c r="A14" s="141" t="s">
        <v>95</v>
      </c>
      <c r="B14" s="157" t="s">
        <v>102</v>
      </c>
      <c r="C14" s="157" t="s">
        <v>12</v>
      </c>
      <c r="D14" s="140">
        <v>18</v>
      </c>
      <c r="E14" s="140"/>
      <c r="F14" s="140">
        <f t="shared" si="0"/>
        <v>18</v>
      </c>
      <c r="G14" s="158">
        <f t="shared" si="1"/>
        <v>0.010625737898465172</v>
      </c>
    </row>
    <row r="15" spans="1:7" ht="12.75">
      <c r="A15" s="141" t="s">
        <v>95</v>
      </c>
      <c r="B15" s="157" t="s">
        <v>106</v>
      </c>
      <c r="C15" s="159" t="s">
        <v>107</v>
      </c>
      <c r="D15" s="140">
        <v>77</v>
      </c>
      <c r="E15" s="140"/>
      <c r="F15" s="140">
        <f t="shared" si="0"/>
        <v>77</v>
      </c>
      <c r="G15" s="158">
        <f t="shared" si="1"/>
        <v>0.045454545454545456</v>
      </c>
    </row>
    <row r="16" spans="1:7" ht="12.75">
      <c r="A16" s="141" t="s">
        <v>95</v>
      </c>
      <c r="B16" s="157" t="s">
        <v>108</v>
      </c>
      <c r="C16" s="159" t="s">
        <v>107</v>
      </c>
      <c r="D16" s="140"/>
      <c r="E16" s="140"/>
      <c r="F16" s="140"/>
      <c r="G16" s="158"/>
    </row>
    <row r="17" spans="1:7" ht="12.75">
      <c r="A17" s="141" t="s">
        <v>95</v>
      </c>
      <c r="B17" s="157" t="s">
        <v>115</v>
      </c>
      <c r="C17" s="159" t="s">
        <v>116</v>
      </c>
      <c r="D17" s="140">
        <v>3</v>
      </c>
      <c r="E17" s="140"/>
      <c r="F17" s="140">
        <f t="shared" si="0"/>
        <v>3</v>
      </c>
      <c r="G17" s="158">
        <f t="shared" si="1"/>
        <v>0.0017709563164108619</v>
      </c>
    </row>
    <row r="18" spans="1:7" ht="12.75">
      <c r="A18" s="141" t="s">
        <v>95</v>
      </c>
      <c r="B18" s="157" t="s">
        <v>109</v>
      </c>
      <c r="C18" s="159" t="s">
        <v>110</v>
      </c>
      <c r="D18" s="140">
        <v>6</v>
      </c>
      <c r="E18" s="140"/>
      <c r="F18" s="140">
        <f aca="true" t="shared" si="2" ref="F18:F49">SUM(D18:E18)</f>
        <v>6</v>
      </c>
      <c r="G18" s="158">
        <f aca="true" t="shared" si="3" ref="G18:G49">F18/$F$77</f>
        <v>0.0035419126328217238</v>
      </c>
    </row>
    <row r="19" spans="1:7" ht="12.75">
      <c r="A19" s="141" t="s">
        <v>95</v>
      </c>
      <c r="B19" s="157" t="s">
        <v>111</v>
      </c>
      <c r="C19" s="159" t="s">
        <v>110</v>
      </c>
      <c r="D19" s="140"/>
      <c r="E19" s="140"/>
      <c r="F19" s="140"/>
      <c r="G19" s="158"/>
    </row>
    <row r="20" spans="1:7" ht="12.75">
      <c r="A20" s="141" t="s">
        <v>95</v>
      </c>
      <c r="B20" s="157" t="s">
        <v>112</v>
      </c>
      <c r="C20" s="159" t="s">
        <v>113</v>
      </c>
      <c r="D20" s="140"/>
      <c r="E20" s="140"/>
      <c r="F20" s="140"/>
      <c r="G20" s="158"/>
    </row>
    <row r="21" spans="1:7" ht="12.75">
      <c r="A21" s="141" t="s">
        <v>95</v>
      </c>
      <c r="B21" s="157" t="s">
        <v>114</v>
      </c>
      <c r="C21" s="159" t="s">
        <v>113</v>
      </c>
      <c r="D21" s="140"/>
      <c r="E21" s="140"/>
      <c r="F21" s="140"/>
      <c r="G21" s="158"/>
    </row>
    <row r="22" spans="1:7" ht="12.75">
      <c r="A22" s="141" t="s">
        <v>95</v>
      </c>
      <c r="B22" s="157" t="s">
        <v>115</v>
      </c>
      <c r="C22" s="157" t="s">
        <v>116</v>
      </c>
      <c r="D22" s="140"/>
      <c r="E22" s="140"/>
      <c r="F22" s="140"/>
      <c r="G22" s="158"/>
    </row>
    <row r="23" spans="1:7" ht="12.75">
      <c r="A23" s="141" t="s">
        <v>95</v>
      </c>
      <c r="B23" s="157" t="s">
        <v>117</v>
      </c>
      <c r="C23" s="157" t="s">
        <v>116</v>
      </c>
      <c r="D23" s="140"/>
      <c r="E23" s="140"/>
      <c r="F23" s="140"/>
      <c r="G23" s="158"/>
    </row>
    <row r="24" spans="1:7" ht="12.75">
      <c r="A24" s="141" t="s">
        <v>95</v>
      </c>
      <c r="B24" s="157" t="s">
        <v>118</v>
      </c>
      <c r="C24" s="157" t="s">
        <v>44</v>
      </c>
      <c r="D24" s="140">
        <v>14</v>
      </c>
      <c r="E24" s="140">
        <v>2</v>
      </c>
      <c r="F24" s="140">
        <f t="shared" si="2"/>
        <v>16</v>
      </c>
      <c r="G24" s="158">
        <f t="shared" si="3"/>
        <v>0.009445100354191263</v>
      </c>
    </row>
    <row r="25" spans="1:7" ht="12.75">
      <c r="A25" s="141" t="s">
        <v>95</v>
      </c>
      <c r="B25" s="157" t="s">
        <v>119</v>
      </c>
      <c r="C25" s="157" t="s">
        <v>44</v>
      </c>
      <c r="D25" s="140">
        <v>1</v>
      </c>
      <c r="E25" s="140"/>
      <c r="F25" s="140">
        <f t="shared" si="2"/>
        <v>1</v>
      </c>
      <c r="G25" s="158">
        <f t="shared" si="3"/>
        <v>0.0005903187721369539</v>
      </c>
    </row>
    <row r="26" spans="1:7" ht="12.75">
      <c r="A26" s="141" t="s">
        <v>95</v>
      </c>
      <c r="B26" s="157" t="s">
        <v>120</v>
      </c>
      <c r="C26" s="157" t="s">
        <v>121</v>
      </c>
      <c r="D26" s="140">
        <v>1</v>
      </c>
      <c r="E26" s="140"/>
      <c r="F26" s="140">
        <f t="shared" si="2"/>
        <v>1</v>
      </c>
      <c r="G26" s="158">
        <f t="shared" si="3"/>
        <v>0.0005903187721369539</v>
      </c>
    </row>
    <row r="27" spans="1:7" ht="12.75">
      <c r="A27" s="141" t="s">
        <v>95</v>
      </c>
      <c r="B27" s="157" t="s">
        <v>122</v>
      </c>
      <c r="C27" s="157" t="s">
        <v>45</v>
      </c>
      <c r="D27" s="140">
        <v>186</v>
      </c>
      <c r="E27" s="140">
        <v>6</v>
      </c>
      <c r="F27" s="140">
        <f t="shared" si="2"/>
        <v>192</v>
      </c>
      <c r="G27" s="158">
        <f t="shared" si="3"/>
        <v>0.11334120425029516</v>
      </c>
    </row>
    <row r="28" spans="1:7" ht="12.75">
      <c r="A28" s="141" t="s">
        <v>95</v>
      </c>
      <c r="B28" s="157" t="s">
        <v>123</v>
      </c>
      <c r="C28" s="157" t="s">
        <v>46</v>
      </c>
      <c r="D28" s="140">
        <v>4</v>
      </c>
      <c r="E28" s="140"/>
      <c r="F28" s="140">
        <f t="shared" si="2"/>
        <v>4</v>
      </c>
      <c r="G28" s="158">
        <f t="shared" si="3"/>
        <v>0.0023612750885478157</v>
      </c>
    </row>
    <row r="29" spans="1:7" ht="12.75">
      <c r="A29" s="141" t="s">
        <v>95</v>
      </c>
      <c r="B29" s="157" t="s">
        <v>124</v>
      </c>
      <c r="C29" s="157" t="s">
        <v>47</v>
      </c>
      <c r="D29" s="140">
        <v>13</v>
      </c>
      <c r="E29" s="140"/>
      <c r="F29" s="140">
        <f t="shared" si="2"/>
        <v>13</v>
      </c>
      <c r="G29" s="158">
        <f t="shared" si="3"/>
        <v>0.007674144037780401</v>
      </c>
    </row>
    <row r="30" spans="1:7" ht="12.75">
      <c r="A30" s="141" t="s">
        <v>95</v>
      </c>
      <c r="B30" s="157" t="s">
        <v>125</v>
      </c>
      <c r="C30" s="157" t="s">
        <v>48</v>
      </c>
      <c r="D30" s="140">
        <v>63</v>
      </c>
      <c r="E30" s="140">
        <v>3</v>
      </c>
      <c r="F30" s="140">
        <f t="shared" si="2"/>
        <v>66</v>
      </c>
      <c r="G30" s="158">
        <f t="shared" si="3"/>
        <v>0.03896103896103896</v>
      </c>
    </row>
    <row r="31" spans="1:7" ht="12.75">
      <c r="A31" s="141" t="s">
        <v>95</v>
      </c>
      <c r="B31" s="157" t="s">
        <v>126</v>
      </c>
      <c r="C31" s="157" t="s">
        <v>48</v>
      </c>
      <c r="D31" s="140">
        <v>2</v>
      </c>
      <c r="E31" s="140"/>
      <c r="F31" s="140">
        <f t="shared" si="2"/>
        <v>2</v>
      </c>
      <c r="G31" s="158">
        <f t="shared" si="3"/>
        <v>0.0011806375442739079</v>
      </c>
    </row>
    <row r="32" spans="1:7" ht="12.75">
      <c r="A32" s="141" t="s">
        <v>95</v>
      </c>
      <c r="B32" s="157" t="s">
        <v>127</v>
      </c>
      <c r="C32" s="157" t="s">
        <v>74</v>
      </c>
      <c r="D32" s="140">
        <v>2</v>
      </c>
      <c r="E32" s="140"/>
      <c r="F32" s="140">
        <f t="shared" si="2"/>
        <v>2</v>
      </c>
      <c r="G32" s="158">
        <f t="shared" si="3"/>
        <v>0.0011806375442739079</v>
      </c>
    </row>
    <row r="33" spans="1:7" ht="12.75">
      <c r="A33" s="141" t="s">
        <v>95</v>
      </c>
      <c r="B33" s="157" t="s">
        <v>112</v>
      </c>
      <c r="C33" s="157" t="s">
        <v>113</v>
      </c>
      <c r="D33" s="140">
        <v>7</v>
      </c>
      <c r="E33" s="140"/>
      <c r="F33" s="140">
        <f t="shared" si="2"/>
        <v>7</v>
      </c>
      <c r="G33" s="158">
        <f t="shared" si="3"/>
        <v>0.004132231404958678</v>
      </c>
    </row>
    <row r="34" spans="1:7" ht="12.75">
      <c r="A34" s="141" t="s">
        <v>95</v>
      </c>
      <c r="B34" s="157" t="s">
        <v>114</v>
      </c>
      <c r="C34" s="157" t="s">
        <v>113</v>
      </c>
      <c r="D34" s="140">
        <v>1</v>
      </c>
      <c r="E34" s="140"/>
      <c r="F34" s="140">
        <f t="shared" si="2"/>
        <v>1</v>
      </c>
      <c r="G34" s="158">
        <f t="shared" si="3"/>
        <v>0.0005903187721369539</v>
      </c>
    </row>
    <row r="35" spans="1:7" ht="12.75">
      <c r="A35" s="141" t="s">
        <v>95</v>
      </c>
      <c r="B35" s="157" t="s">
        <v>128</v>
      </c>
      <c r="C35" s="157" t="s">
        <v>49</v>
      </c>
      <c r="D35" s="140"/>
      <c r="E35" s="140"/>
      <c r="F35" s="140"/>
      <c r="G35" s="158"/>
    </row>
    <row r="36" spans="1:7" ht="12.75">
      <c r="A36" s="141" t="s">
        <v>95</v>
      </c>
      <c r="B36" s="157" t="s">
        <v>129</v>
      </c>
      <c r="C36" s="157" t="s">
        <v>130</v>
      </c>
      <c r="D36" s="140"/>
      <c r="E36" s="140"/>
      <c r="F36" s="140"/>
      <c r="G36" s="158"/>
    </row>
    <row r="37" spans="1:7" ht="12.75">
      <c r="A37" s="141" t="s">
        <v>95</v>
      </c>
      <c r="B37" s="157" t="s">
        <v>131</v>
      </c>
      <c r="C37" s="157" t="s">
        <v>50</v>
      </c>
      <c r="D37" s="140">
        <v>46</v>
      </c>
      <c r="E37" s="140">
        <v>7</v>
      </c>
      <c r="F37" s="140">
        <f t="shared" si="2"/>
        <v>53</v>
      </c>
      <c r="G37" s="158">
        <f t="shared" si="3"/>
        <v>0.03128689492325856</v>
      </c>
    </row>
    <row r="38" spans="1:7" ht="12.75">
      <c r="A38" s="141" t="s">
        <v>95</v>
      </c>
      <c r="B38" s="157" t="s">
        <v>132</v>
      </c>
      <c r="C38" s="157" t="s">
        <v>133</v>
      </c>
      <c r="D38" s="140">
        <v>20</v>
      </c>
      <c r="E38" s="140"/>
      <c r="F38" s="140">
        <f t="shared" si="2"/>
        <v>20</v>
      </c>
      <c r="G38" s="158">
        <f t="shared" si="3"/>
        <v>0.011806375442739079</v>
      </c>
    </row>
    <row r="39" spans="1:7" ht="12.75">
      <c r="A39" s="141" t="s">
        <v>95</v>
      </c>
      <c r="B39" s="157" t="s">
        <v>134</v>
      </c>
      <c r="C39" s="157" t="s">
        <v>135</v>
      </c>
      <c r="D39" s="140">
        <v>41</v>
      </c>
      <c r="E39" s="140">
        <v>1</v>
      </c>
      <c r="F39" s="140">
        <f t="shared" si="2"/>
        <v>42</v>
      </c>
      <c r="G39" s="158">
        <f t="shared" si="3"/>
        <v>0.024793388429752067</v>
      </c>
    </row>
    <row r="40" spans="1:7" ht="12.75">
      <c r="A40" s="141" t="s">
        <v>95</v>
      </c>
      <c r="B40" s="157" t="s">
        <v>136</v>
      </c>
      <c r="C40" s="157" t="s">
        <v>84</v>
      </c>
      <c r="D40" s="140">
        <v>3</v>
      </c>
      <c r="E40" s="140">
        <v>1</v>
      </c>
      <c r="F40" s="140">
        <f t="shared" si="2"/>
        <v>4</v>
      </c>
      <c r="G40" s="158">
        <f t="shared" si="3"/>
        <v>0.0023612750885478157</v>
      </c>
    </row>
    <row r="41" spans="1:7" ht="12.75">
      <c r="A41" s="141" t="s">
        <v>95</v>
      </c>
      <c r="B41" s="157" t="s">
        <v>137</v>
      </c>
      <c r="C41" s="157" t="s">
        <v>84</v>
      </c>
      <c r="D41" s="140"/>
      <c r="E41" s="140"/>
      <c r="F41" s="140"/>
      <c r="G41" s="158"/>
    </row>
    <row r="42" spans="1:7" ht="12.75">
      <c r="A42" s="141" t="s">
        <v>95</v>
      </c>
      <c r="B42" s="157" t="s">
        <v>138</v>
      </c>
      <c r="C42" s="157" t="s">
        <v>51</v>
      </c>
      <c r="D42" s="140">
        <v>18</v>
      </c>
      <c r="E42" s="140">
        <v>2</v>
      </c>
      <c r="F42" s="140">
        <f t="shared" si="2"/>
        <v>20</v>
      </c>
      <c r="G42" s="158">
        <f t="shared" si="3"/>
        <v>0.011806375442739079</v>
      </c>
    </row>
    <row r="43" spans="1:7" ht="12.75">
      <c r="A43" s="141" t="s">
        <v>95</v>
      </c>
      <c r="B43" s="157" t="s">
        <v>139</v>
      </c>
      <c r="C43" s="157" t="s">
        <v>51</v>
      </c>
      <c r="D43" s="140"/>
      <c r="E43" s="140"/>
      <c r="F43" s="140"/>
      <c r="G43" s="158"/>
    </row>
    <row r="44" spans="1:7" ht="12.75">
      <c r="A44" s="141" t="s">
        <v>95</v>
      </c>
      <c r="B44" s="157" t="s">
        <v>140</v>
      </c>
      <c r="C44" s="157" t="s">
        <v>51</v>
      </c>
      <c r="D44" s="140">
        <v>1</v>
      </c>
      <c r="E44" s="140"/>
      <c r="F44" s="140">
        <f t="shared" si="2"/>
        <v>1</v>
      </c>
      <c r="G44" s="158">
        <f t="shared" si="3"/>
        <v>0.0005903187721369539</v>
      </c>
    </row>
    <row r="45" spans="1:7" ht="12.75">
      <c r="A45" s="141" t="s">
        <v>95</v>
      </c>
      <c r="B45" s="157" t="s">
        <v>141</v>
      </c>
      <c r="C45" s="157" t="s">
        <v>142</v>
      </c>
      <c r="D45" s="140"/>
      <c r="E45" s="140">
        <v>1</v>
      </c>
      <c r="F45" s="140">
        <f t="shared" si="2"/>
        <v>1</v>
      </c>
      <c r="G45" s="158">
        <f t="shared" si="3"/>
        <v>0.0005903187721369539</v>
      </c>
    </row>
    <row r="46" spans="1:7" ht="12.75">
      <c r="A46" s="141" t="s">
        <v>95</v>
      </c>
      <c r="B46" s="157" t="s">
        <v>143</v>
      </c>
      <c r="C46" s="157" t="s">
        <v>52</v>
      </c>
      <c r="D46" s="140">
        <v>16</v>
      </c>
      <c r="E46" s="140"/>
      <c r="F46" s="140">
        <f t="shared" si="2"/>
        <v>16</v>
      </c>
      <c r="G46" s="158">
        <f t="shared" si="3"/>
        <v>0.009445100354191263</v>
      </c>
    </row>
    <row r="47" spans="1:7" ht="12.75">
      <c r="A47" s="141" t="s">
        <v>95</v>
      </c>
      <c r="B47" s="157" t="s">
        <v>144</v>
      </c>
      <c r="C47" s="157" t="s">
        <v>52</v>
      </c>
      <c r="D47" s="140">
        <v>1</v>
      </c>
      <c r="E47" s="140"/>
      <c r="F47" s="140">
        <f t="shared" si="2"/>
        <v>1</v>
      </c>
      <c r="G47" s="158">
        <f t="shared" si="3"/>
        <v>0.0005903187721369539</v>
      </c>
    </row>
    <row r="48" spans="1:7" ht="12.75">
      <c r="A48" s="141" t="s">
        <v>95</v>
      </c>
      <c r="B48" s="157" t="s">
        <v>145</v>
      </c>
      <c r="C48" s="157" t="s">
        <v>52</v>
      </c>
      <c r="D48" s="140">
        <v>2</v>
      </c>
      <c r="E48" s="140"/>
      <c r="F48" s="140">
        <f t="shared" si="2"/>
        <v>2</v>
      </c>
      <c r="G48" s="158">
        <f t="shared" si="3"/>
        <v>0.0011806375442739079</v>
      </c>
    </row>
    <row r="49" spans="1:7" ht="12.75">
      <c r="A49" s="141" t="s">
        <v>95</v>
      </c>
      <c r="B49" s="157" t="s">
        <v>146</v>
      </c>
      <c r="C49" s="157" t="s">
        <v>147</v>
      </c>
      <c r="D49" s="140">
        <v>11</v>
      </c>
      <c r="E49" s="140"/>
      <c r="F49" s="140">
        <f t="shared" si="2"/>
        <v>11</v>
      </c>
      <c r="G49" s="158">
        <f t="shared" si="3"/>
        <v>0.006493506493506494</v>
      </c>
    </row>
    <row r="50" spans="1:7" ht="12.75">
      <c r="A50" s="141" t="s">
        <v>95</v>
      </c>
      <c r="B50" s="157" t="s">
        <v>148</v>
      </c>
      <c r="C50" s="157" t="s">
        <v>147</v>
      </c>
      <c r="D50" s="140">
        <v>1</v>
      </c>
      <c r="E50" s="140"/>
      <c r="F50" s="140">
        <f aca="true" t="shared" si="4" ref="F50:F76">SUM(D50:E50)</f>
        <v>1</v>
      </c>
      <c r="G50" s="158">
        <f aca="true" t="shared" si="5" ref="G50:G77">F50/$F$77</f>
        <v>0.0005903187721369539</v>
      </c>
    </row>
    <row r="51" spans="1:7" ht="12.75">
      <c r="A51" s="141" t="s">
        <v>95</v>
      </c>
      <c r="B51" s="157" t="s">
        <v>149</v>
      </c>
      <c r="C51" s="157" t="s">
        <v>147</v>
      </c>
      <c r="D51" s="140">
        <v>1</v>
      </c>
      <c r="E51" s="140"/>
      <c r="F51" s="140">
        <f t="shared" si="4"/>
        <v>1</v>
      </c>
      <c r="G51" s="158">
        <f t="shared" si="5"/>
        <v>0.0005903187721369539</v>
      </c>
    </row>
    <row r="52" spans="1:7" ht="12.75">
      <c r="A52" s="141" t="s">
        <v>95</v>
      </c>
      <c r="B52" s="157" t="s">
        <v>150</v>
      </c>
      <c r="C52" s="157" t="s">
        <v>147</v>
      </c>
      <c r="D52" s="140">
        <v>2</v>
      </c>
      <c r="E52" s="140"/>
      <c r="F52" s="140">
        <f t="shared" si="4"/>
        <v>2</v>
      </c>
      <c r="G52" s="158">
        <f t="shared" si="5"/>
        <v>0.0011806375442739079</v>
      </c>
    </row>
    <row r="53" spans="1:7" ht="12.75">
      <c r="A53" s="141" t="s">
        <v>95</v>
      </c>
      <c r="B53" s="157" t="s">
        <v>151</v>
      </c>
      <c r="C53" s="157" t="s">
        <v>54</v>
      </c>
      <c r="D53" s="140">
        <v>11</v>
      </c>
      <c r="E53" s="140">
        <v>5</v>
      </c>
      <c r="F53" s="140">
        <f t="shared" si="4"/>
        <v>16</v>
      </c>
      <c r="G53" s="158">
        <f t="shared" si="5"/>
        <v>0.009445100354191263</v>
      </c>
    </row>
    <row r="54" spans="1:7" ht="12.75">
      <c r="A54" s="141" t="s">
        <v>95</v>
      </c>
      <c r="B54" s="157" t="s">
        <v>152</v>
      </c>
      <c r="C54" s="157" t="s">
        <v>54</v>
      </c>
      <c r="D54" s="140"/>
      <c r="E54" s="140"/>
      <c r="F54" s="140"/>
      <c r="G54" s="158"/>
    </row>
    <row r="55" spans="1:7" ht="12.75">
      <c r="A55" s="141" t="s">
        <v>95</v>
      </c>
      <c r="B55" s="157" t="s">
        <v>153</v>
      </c>
      <c r="C55" s="157" t="s">
        <v>154</v>
      </c>
      <c r="D55" s="140">
        <v>2</v>
      </c>
      <c r="E55" s="140"/>
      <c r="F55" s="140">
        <f t="shared" si="4"/>
        <v>2</v>
      </c>
      <c r="G55" s="158">
        <f t="shared" si="5"/>
        <v>0.0011806375442739079</v>
      </c>
    </row>
    <row r="56" spans="1:7" ht="12.75">
      <c r="A56" s="141" t="s">
        <v>95</v>
      </c>
      <c r="B56" s="157" t="s">
        <v>155</v>
      </c>
      <c r="C56" s="157" t="s">
        <v>55</v>
      </c>
      <c r="D56" s="140">
        <v>1</v>
      </c>
      <c r="E56" s="140"/>
      <c r="F56" s="140">
        <f t="shared" si="4"/>
        <v>1</v>
      </c>
      <c r="G56" s="158">
        <f t="shared" si="5"/>
        <v>0.0005903187721369539</v>
      </c>
    </row>
    <row r="57" spans="1:7" ht="12.75">
      <c r="A57" s="141" t="s">
        <v>95</v>
      </c>
      <c r="B57" s="157" t="s">
        <v>156</v>
      </c>
      <c r="C57" s="157" t="s">
        <v>55</v>
      </c>
      <c r="D57" s="140">
        <v>5</v>
      </c>
      <c r="E57" s="140">
        <v>1</v>
      </c>
      <c r="F57" s="140">
        <f t="shared" si="4"/>
        <v>6</v>
      </c>
      <c r="G57" s="158">
        <f t="shared" si="5"/>
        <v>0.0035419126328217238</v>
      </c>
    </row>
    <row r="58" spans="1:7" ht="12.75">
      <c r="A58" s="141" t="s">
        <v>95</v>
      </c>
      <c r="B58" s="157" t="s">
        <v>157</v>
      </c>
      <c r="C58" s="157" t="s">
        <v>56</v>
      </c>
      <c r="D58" s="140">
        <v>33</v>
      </c>
      <c r="E58" s="140">
        <v>5</v>
      </c>
      <c r="F58" s="140">
        <f t="shared" si="4"/>
        <v>38</v>
      </c>
      <c r="G58" s="158">
        <f t="shared" si="5"/>
        <v>0.02243211334120425</v>
      </c>
    </row>
    <row r="59" spans="1:7" ht="12.75">
      <c r="A59" s="141" t="s">
        <v>95</v>
      </c>
      <c r="B59" s="157" t="s">
        <v>158</v>
      </c>
      <c r="C59" s="157" t="s">
        <v>159</v>
      </c>
      <c r="D59" s="140">
        <v>12</v>
      </c>
      <c r="E59" s="140"/>
      <c r="F59" s="140">
        <f t="shared" si="4"/>
        <v>12</v>
      </c>
      <c r="G59" s="158">
        <f t="shared" si="5"/>
        <v>0.0070838252656434475</v>
      </c>
    </row>
    <row r="60" spans="1:7" ht="12.75">
      <c r="A60" s="141" t="s">
        <v>95</v>
      </c>
      <c r="B60" s="157" t="s">
        <v>160</v>
      </c>
      <c r="C60" s="157" t="s">
        <v>159</v>
      </c>
      <c r="D60" s="140"/>
      <c r="E60" s="140"/>
      <c r="F60" s="140"/>
      <c r="G60" s="158"/>
    </row>
    <row r="61" spans="1:7" ht="12.75">
      <c r="A61" s="141" t="s">
        <v>95</v>
      </c>
      <c r="B61" s="157" t="s">
        <v>161</v>
      </c>
      <c r="C61" s="157" t="s">
        <v>162</v>
      </c>
      <c r="D61" s="140">
        <v>1</v>
      </c>
      <c r="E61" s="140"/>
      <c r="F61" s="140">
        <f t="shared" si="4"/>
        <v>1</v>
      </c>
      <c r="G61" s="158">
        <f t="shared" si="5"/>
        <v>0.0005903187721369539</v>
      </c>
    </row>
    <row r="62" spans="1:7" ht="12.75">
      <c r="A62" s="141" t="s">
        <v>95</v>
      </c>
      <c r="B62" s="157" t="s">
        <v>163</v>
      </c>
      <c r="C62" s="157" t="s">
        <v>57</v>
      </c>
      <c r="D62" s="140">
        <v>138</v>
      </c>
      <c r="E62" s="140">
        <v>11</v>
      </c>
      <c r="F62" s="140">
        <f t="shared" si="4"/>
        <v>149</v>
      </c>
      <c r="G62" s="158">
        <f t="shared" si="5"/>
        <v>0.08795749704840614</v>
      </c>
    </row>
    <row r="63" spans="1:7" ht="12.75">
      <c r="A63" s="141" t="s">
        <v>95</v>
      </c>
      <c r="B63" s="157" t="s">
        <v>164</v>
      </c>
      <c r="C63" s="157" t="s">
        <v>57</v>
      </c>
      <c r="D63" s="140"/>
      <c r="E63" s="140"/>
      <c r="F63" s="140"/>
      <c r="G63" s="158"/>
    </row>
    <row r="64" spans="1:7" ht="12.75">
      <c r="A64" s="141" t="s">
        <v>95</v>
      </c>
      <c r="B64" s="157" t="s">
        <v>165</v>
      </c>
      <c r="C64" s="157" t="s">
        <v>58</v>
      </c>
      <c r="D64" s="140">
        <v>7</v>
      </c>
      <c r="E64" s="140">
        <v>3</v>
      </c>
      <c r="F64" s="140">
        <f t="shared" si="4"/>
        <v>10</v>
      </c>
      <c r="G64" s="158">
        <f t="shared" si="5"/>
        <v>0.0059031877213695395</v>
      </c>
    </row>
    <row r="65" spans="1:7" ht="12.75">
      <c r="A65" s="141" t="s">
        <v>95</v>
      </c>
      <c r="B65" s="157" t="s">
        <v>169</v>
      </c>
      <c r="C65" s="157" t="s">
        <v>170</v>
      </c>
      <c r="D65" s="140">
        <v>7</v>
      </c>
      <c r="E65" s="140"/>
      <c r="F65" s="140">
        <f t="shared" si="4"/>
        <v>7</v>
      </c>
      <c r="G65" s="158">
        <f t="shared" si="5"/>
        <v>0.004132231404958678</v>
      </c>
    </row>
    <row r="66" spans="1:7" ht="12.75">
      <c r="A66" s="141" t="s">
        <v>95</v>
      </c>
      <c r="B66" s="157" t="s">
        <v>171</v>
      </c>
      <c r="C66" s="157" t="s">
        <v>172</v>
      </c>
      <c r="D66" s="140">
        <v>19</v>
      </c>
      <c r="E66" s="140">
        <v>15</v>
      </c>
      <c r="F66" s="140">
        <f t="shared" si="4"/>
        <v>34</v>
      </c>
      <c r="G66" s="158">
        <f t="shared" si="5"/>
        <v>0.020070838252656435</v>
      </c>
    </row>
    <row r="67" spans="1:7" ht="12.75">
      <c r="A67" s="141" t="s">
        <v>95</v>
      </c>
      <c r="B67" s="157" t="s">
        <v>173</v>
      </c>
      <c r="C67" s="157" t="s">
        <v>61</v>
      </c>
      <c r="D67" s="140">
        <v>100</v>
      </c>
      <c r="E67" s="140">
        <v>3</v>
      </c>
      <c r="F67" s="140">
        <f t="shared" si="4"/>
        <v>103</v>
      </c>
      <c r="G67" s="158">
        <f t="shared" si="5"/>
        <v>0.06080283353010626</v>
      </c>
    </row>
    <row r="68" spans="1:7" ht="12.75">
      <c r="A68" s="141" t="s">
        <v>95</v>
      </c>
      <c r="B68" s="157" t="s">
        <v>174</v>
      </c>
      <c r="C68" s="157" t="s">
        <v>61</v>
      </c>
      <c r="D68" s="140">
        <v>3</v>
      </c>
      <c r="E68" s="140"/>
      <c r="F68" s="140">
        <f t="shared" si="4"/>
        <v>3</v>
      </c>
      <c r="G68" s="158">
        <f t="shared" si="5"/>
        <v>0.0017709563164108619</v>
      </c>
    </row>
    <row r="69" spans="1:7" ht="12.75">
      <c r="A69" s="141" t="s">
        <v>95</v>
      </c>
      <c r="B69" s="157" t="s">
        <v>175</v>
      </c>
      <c r="C69" s="157" t="s">
        <v>59</v>
      </c>
      <c r="D69" s="140">
        <v>84</v>
      </c>
      <c r="E69" s="140">
        <v>8</v>
      </c>
      <c r="F69" s="140">
        <f t="shared" si="4"/>
        <v>92</v>
      </c>
      <c r="G69" s="158">
        <f t="shared" si="5"/>
        <v>0.05430932703659976</v>
      </c>
    </row>
    <row r="70" spans="1:7" ht="12.75">
      <c r="A70" s="141" t="s">
        <v>95</v>
      </c>
      <c r="B70" s="157" t="s">
        <v>176</v>
      </c>
      <c r="C70" s="157" t="s">
        <v>59</v>
      </c>
      <c r="D70" s="140"/>
      <c r="E70" s="140"/>
      <c r="F70" s="140"/>
      <c r="G70" s="158"/>
    </row>
    <row r="71" spans="1:7" ht="12.75">
      <c r="A71" s="141" t="s">
        <v>95</v>
      </c>
      <c r="B71" s="157" t="s">
        <v>177</v>
      </c>
      <c r="C71" s="157" t="s">
        <v>60</v>
      </c>
      <c r="D71" s="140">
        <v>8</v>
      </c>
      <c r="E71" s="140">
        <v>2</v>
      </c>
      <c r="F71" s="140">
        <f t="shared" si="4"/>
        <v>10</v>
      </c>
      <c r="G71" s="158">
        <f t="shared" si="5"/>
        <v>0.0059031877213695395</v>
      </c>
    </row>
    <row r="72" spans="1:7" ht="13.5" customHeight="1">
      <c r="A72" s="141" t="s">
        <v>95</v>
      </c>
      <c r="B72" s="157" t="s">
        <v>178</v>
      </c>
      <c r="C72" s="157" t="s">
        <v>179</v>
      </c>
      <c r="D72" s="140">
        <v>24</v>
      </c>
      <c r="E72" s="140">
        <v>1</v>
      </c>
      <c r="F72" s="140">
        <f t="shared" si="4"/>
        <v>25</v>
      </c>
      <c r="G72" s="158">
        <f t="shared" si="5"/>
        <v>0.01475796930342385</v>
      </c>
    </row>
    <row r="73" spans="1:7" ht="12.75">
      <c r="A73" s="141" t="s">
        <v>95</v>
      </c>
      <c r="B73" s="157" t="s">
        <v>180</v>
      </c>
      <c r="C73" s="157" t="s">
        <v>78</v>
      </c>
      <c r="D73" s="140">
        <v>1</v>
      </c>
      <c r="E73" s="140"/>
      <c r="F73" s="140">
        <f t="shared" si="4"/>
        <v>1</v>
      </c>
      <c r="G73" s="158">
        <f t="shared" si="5"/>
        <v>0.0005903187721369539</v>
      </c>
    </row>
    <row r="74" spans="1:7" ht="12.75">
      <c r="A74" s="141" t="s">
        <v>95</v>
      </c>
      <c r="B74" s="157" t="s">
        <v>181</v>
      </c>
      <c r="C74" s="157" t="s">
        <v>182</v>
      </c>
      <c r="D74" s="140">
        <v>64</v>
      </c>
      <c r="E74" s="140"/>
      <c r="F74" s="140">
        <f t="shared" si="4"/>
        <v>64</v>
      </c>
      <c r="G74" s="158">
        <f t="shared" si="5"/>
        <v>0.03778040141676505</v>
      </c>
    </row>
    <row r="75" spans="1:7" ht="12.75">
      <c r="A75" s="141" t="s">
        <v>95</v>
      </c>
      <c r="B75" s="157" t="s">
        <v>183</v>
      </c>
      <c r="C75" s="157" t="s">
        <v>184</v>
      </c>
      <c r="D75" s="140"/>
      <c r="E75" s="140"/>
      <c r="F75" s="140"/>
      <c r="G75" s="158"/>
    </row>
    <row r="76" spans="1:7" ht="12.75">
      <c r="A76" s="141" t="s">
        <v>95</v>
      </c>
      <c r="B76" s="157" t="s">
        <v>185</v>
      </c>
      <c r="C76" s="157" t="s">
        <v>186</v>
      </c>
      <c r="D76" s="140">
        <v>458</v>
      </c>
      <c r="E76" s="140"/>
      <c r="F76" s="140">
        <f t="shared" si="4"/>
        <v>458</v>
      </c>
      <c r="G76" s="158">
        <f t="shared" si="5"/>
        <v>0.27036599763872493</v>
      </c>
    </row>
    <row r="77" spans="1:7" s="88" customFormat="1" ht="12.75">
      <c r="A77" s="160" t="s">
        <v>187</v>
      </c>
      <c r="B77" s="161"/>
      <c r="C77" s="161"/>
      <c r="D77" s="162">
        <f>SUM(D8:D76)</f>
        <v>1613</v>
      </c>
      <c r="E77" s="162">
        <f>SUM(E8:E76)</f>
        <v>81</v>
      </c>
      <c r="F77" s="162">
        <f>SUM(F8:F76)</f>
        <v>1694</v>
      </c>
      <c r="G77" s="163">
        <f t="shared" si="5"/>
        <v>1</v>
      </c>
    </row>
    <row r="78" spans="1:7" ht="12.75">
      <c r="A78" s="141" t="s">
        <v>188</v>
      </c>
      <c r="B78" s="157" t="s">
        <v>189</v>
      </c>
      <c r="C78" s="157" t="s">
        <v>42</v>
      </c>
      <c r="D78" s="140"/>
      <c r="E78" s="140"/>
      <c r="F78" s="140"/>
      <c r="G78" s="158"/>
    </row>
    <row r="79" spans="1:7" ht="12.75">
      <c r="A79" s="141" t="s">
        <v>188</v>
      </c>
      <c r="B79" s="157" t="s">
        <v>190</v>
      </c>
      <c r="C79" s="157" t="s">
        <v>43</v>
      </c>
      <c r="D79" s="140">
        <v>1</v>
      </c>
      <c r="E79" s="140">
        <v>1</v>
      </c>
      <c r="F79" s="140">
        <f aca="true" t="shared" si="6" ref="F79:F86">SUM(D79:E79)</f>
        <v>2</v>
      </c>
      <c r="G79" s="158">
        <f aca="true" t="shared" si="7" ref="G79:G102">F79/$F$102</f>
        <v>0.037037037037037035</v>
      </c>
    </row>
    <row r="80" spans="1:7" ht="12.75">
      <c r="A80" s="141" t="s">
        <v>188</v>
      </c>
      <c r="B80" s="157" t="s">
        <v>191</v>
      </c>
      <c r="C80" s="157" t="s">
        <v>107</v>
      </c>
      <c r="D80" s="140">
        <v>1</v>
      </c>
      <c r="E80" s="140"/>
      <c r="F80" s="140">
        <f t="shared" si="6"/>
        <v>1</v>
      </c>
      <c r="G80" s="158">
        <f t="shared" si="7"/>
        <v>0.018518518518518517</v>
      </c>
    </row>
    <row r="81" spans="1:7" ht="12.75">
      <c r="A81" s="141" t="s">
        <v>188</v>
      </c>
      <c r="B81" s="157" t="s">
        <v>192</v>
      </c>
      <c r="C81" s="157" t="s">
        <v>45</v>
      </c>
      <c r="D81" s="140">
        <v>4</v>
      </c>
      <c r="E81" s="140"/>
      <c r="F81" s="140">
        <f t="shared" si="6"/>
        <v>4</v>
      </c>
      <c r="G81" s="158">
        <f t="shared" si="7"/>
        <v>0.07407407407407407</v>
      </c>
    </row>
    <row r="82" spans="1:7" ht="12.75">
      <c r="A82" s="141" t="s">
        <v>188</v>
      </c>
      <c r="B82" s="157" t="s">
        <v>193</v>
      </c>
      <c r="C82" s="157" t="s">
        <v>46</v>
      </c>
      <c r="D82" s="140"/>
      <c r="E82" s="140"/>
      <c r="F82" s="140"/>
      <c r="G82" s="158"/>
    </row>
    <row r="83" spans="1:7" ht="12.75">
      <c r="A83" s="141" t="s">
        <v>188</v>
      </c>
      <c r="B83" s="157" t="s">
        <v>194</v>
      </c>
      <c r="C83" s="157" t="s">
        <v>48</v>
      </c>
      <c r="D83" s="140">
        <v>2</v>
      </c>
      <c r="E83" s="140"/>
      <c r="F83" s="140">
        <f t="shared" si="6"/>
        <v>2</v>
      </c>
      <c r="G83" s="158">
        <f t="shared" si="7"/>
        <v>0.037037037037037035</v>
      </c>
    </row>
    <row r="84" spans="1:7" ht="12.75">
      <c r="A84" s="141" t="s">
        <v>188</v>
      </c>
      <c r="B84" s="157" t="s">
        <v>515</v>
      </c>
      <c r="C84" s="157" t="s">
        <v>330</v>
      </c>
      <c r="D84" s="140">
        <v>1</v>
      </c>
      <c r="E84" s="140"/>
      <c r="F84" s="140">
        <f t="shared" si="6"/>
        <v>1</v>
      </c>
      <c r="G84" s="158">
        <f t="shared" si="7"/>
        <v>0.018518518518518517</v>
      </c>
    </row>
    <row r="85" spans="1:7" ht="12.75">
      <c r="A85" s="141" t="s">
        <v>188</v>
      </c>
      <c r="B85" s="157" t="s">
        <v>195</v>
      </c>
      <c r="C85" s="157" t="s">
        <v>49</v>
      </c>
      <c r="D85" s="140"/>
      <c r="E85" s="140"/>
      <c r="F85" s="140"/>
      <c r="G85" s="158"/>
    </row>
    <row r="86" spans="1:7" ht="12.75">
      <c r="A86" s="141" t="s">
        <v>188</v>
      </c>
      <c r="B86" s="157" t="s">
        <v>196</v>
      </c>
      <c r="C86" s="157" t="s">
        <v>50</v>
      </c>
      <c r="D86" s="140">
        <v>1</v>
      </c>
      <c r="E86" s="140"/>
      <c r="F86" s="140">
        <f t="shared" si="6"/>
        <v>1</v>
      </c>
      <c r="G86" s="158">
        <f t="shared" si="7"/>
        <v>0.018518518518518517</v>
      </c>
    </row>
    <row r="87" spans="1:7" ht="12.75">
      <c r="A87" s="141" t="s">
        <v>188</v>
      </c>
      <c r="B87" s="157" t="s">
        <v>197</v>
      </c>
      <c r="C87" s="157" t="s">
        <v>133</v>
      </c>
      <c r="D87" s="140"/>
      <c r="E87" s="140"/>
      <c r="F87" s="140"/>
      <c r="G87" s="158"/>
    </row>
    <row r="88" spans="1:7" ht="12.75">
      <c r="A88" s="141" t="s">
        <v>188</v>
      </c>
      <c r="B88" s="157" t="s">
        <v>516</v>
      </c>
      <c r="C88" s="157" t="s">
        <v>135</v>
      </c>
      <c r="D88" s="140">
        <v>1</v>
      </c>
      <c r="E88" s="140"/>
      <c r="F88" s="140">
        <f aca="true" t="shared" si="8" ref="F88:F101">SUM(D88:E88)</f>
        <v>1</v>
      </c>
      <c r="G88" s="158">
        <f t="shared" si="7"/>
        <v>0.018518518518518517</v>
      </c>
    </row>
    <row r="89" spans="1:7" ht="12.75">
      <c r="A89" s="141" t="s">
        <v>188</v>
      </c>
      <c r="B89" s="157" t="s">
        <v>198</v>
      </c>
      <c r="C89" s="157" t="s">
        <v>52</v>
      </c>
      <c r="D89" s="140"/>
      <c r="E89" s="140"/>
      <c r="F89" s="140"/>
      <c r="G89" s="158"/>
    </row>
    <row r="90" spans="1:7" ht="12.75">
      <c r="A90" s="141" t="s">
        <v>188</v>
      </c>
      <c r="B90" s="157" t="s">
        <v>199</v>
      </c>
      <c r="C90" s="157" t="s">
        <v>200</v>
      </c>
      <c r="D90" s="140">
        <v>11</v>
      </c>
      <c r="E90" s="140"/>
      <c r="F90" s="140">
        <f t="shared" si="8"/>
        <v>11</v>
      </c>
      <c r="G90" s="158">
        <f t="shared" si="7"/>
        <v>0.2037037037037037</v>
      </c>
    </row>
    <row r="91" spans="1:7" ht="12.75">
      <c r="A91" s="141" t="s">
        <v>188</v>
      </c>
      <c r="B91" s="157" t="s">
        <v>201</v>
      </c>
      <c r="C91" s="157" t="s">
        <v>200</v>
      </c>
      <c r="D91" s="140">
        <v>1</v>
      </c>
      <c r="E91" s="140"/>
      <c r="F91" s="140">
        <f t="shared" si="8"/>
        <v>1</v>
      </c>
      <c r="G91" s="158">
        <f t="shared" si="7"/>
        <v>0.018518518518518517</v>
      </c>
    </row>
    <row r="92" spans="1:7" ht="12.75">
      <c r="A92" s="141" t="s">
        <v>188</v>
      </c>
      <c r="B92" s="157" t="s">
        <v>202</v>
      </c>
      <c r="C92" s="157" t="s">
        <v>54</v>
      </c>
      <c r="D92" s="140"/>
      <c r="E92" s="140"/>
      <c r="F92" s="140"/>
      <c r="G92" s="158"/>
    </row>
    <row r="93" spans="1:7" ht="12.75">
      <c r="A93" s="141" t="s">
        <v>188</v>
      </c>
      <c r="B93" s="157" t="s">
        <v>203</v>
      </c>
      <c r="C93" s="157" t="s">
        <v>55</v>
      </c>
      <c r="D93" s="140"/>
      <c r="E93" s="140"/>
      <c r="F93" s="140"/>
      <c r="G93" s="158"/>
    </row>
    <row r="94" spans="1:7" ht="12.75">
      <c r="A94" s="141" t="s">
        <v>188</v>
      </c>
      <c r="B94" s="157" t="s">
        <v>204</v>
      </c>
      <c r="C94" s="157" t="s">
        <v>56</v>
      </c>
      <c r="D94" s="140"/>
      <c r="E94" s="140"/>
      <c r="F94" s="140"/>
      <c r="G94" s="158"/>
    </row>
    <row r="95" spans="1:7" ht="12.75">
      <c r="A95" s="141" t="s">
        <v>188</v>
      </c>
      <c r="B95" s="157" t="s">
        <v>205</v>
      </c>
      <c r="C95" s="157" t="s">
        <v>57</v>
      </c>
      <c r="D95" s="140">
        <v>1</v>
      </c>
      <c r="E95" s="140"/>
      <c r="F95" s="140">
        <f t="shared" si="8"/>
        <v>1</v>
      </c>
      <c r="G95" s="158">
        <f t="shared" si="7"/>
        <v>0.018518518518518517</v>
      </c>
    </row>
    <row r="96" spans="1:7" ht="12.75">
      <c r="A96" s="141" t="s">
        <v>188</v>
      </c>
      <c r="B96" s="157" t="s">
        <v>206</v>
      </c>
      <c r="C96" s="157" t="s">
        <v>170</v>
      </c>
      <c r="D96" s="140"/>
      <c r="E96" s="140"/>
      <c r="F96" s="140"/>
      <c r="G96" s="158"/>
    </row>
    <row r="97" spans="1:7" ht="12.75">
      <c r="A97" s="141" t="s">
        <v>188</v>
      </c>
      <c r="B97" s="157" t="s">
        <v>207</v>
      </c>
      <c r="C97" s="157" t="s">
        <v>61</v>
      </c>
      <c r="D97" s="140">
        <v>5</v>
      </c>
      <c r="E97" s="140"/>
      <c r="F97" s="140">
        <f t="shared" si="8"/>
        <v>5</v>
      </c>
      <c r="G97" s="158">
        <f t="shared" si="7"/>
        <v>0.09259259259259259</v>
      </c>
    </row>
    <row r="98" spans="1:7" ht="12.75">
      <c r="A98" s="141" t="s">
        <v>188</v>
      </c>
      <c r="B98" s="157" t="s">
        <v>208</v>
      </c>
      <c r="C98" s="157" t="s">
        <v>59</v>
      </c>
      <c r="D98" s="140">
        <v>2</v>
      </c>
      <c r="E98" s="140"/>
      <c r="F98" s="140">
        <f t="shared" si="8"/>
        <v>2</v>
      </c>
      <c r="G98" s="158">
        <f t="shared" si="7"/>
        <v>0.037037037037037035</v>
      </c>
    </row>
    <row r="99" spans="1:7" ht="12.75">
      <c r="A99" s="141" t="s">
        <v>188</v>
      </c>
      <c r="B99" s="157" t="s">
        <v>209</v>
      </c>
      <c r="C99" s="157" t="s">
        <v>76</v>
      </c>
      <c r="D99" s="140">
        <v>2</v>
      </c>
      <c r="E99" s="140"/>
      <c r="F99" s="140">
        <f t="shared" si="8"/>
        <v>2</v>
      </c>
      <c r="G99" s="158">
        <f t="shared" si="7"/>
        <v>0.037037037037037035</v>
      </c>
    </row>
    <row r="100" spans="1:7" ht="12.75">
      <c r="A100" s="141" t="s">
        <v>188</v>
      </c>
      <c r="B100" s="157" t="s">
        <v>210</v>
      </c>
      <c r="C100" s="157" t="s">
        <v>78</v>
      </c>
      <c r="D100" s="140"/>
      <c r="E100" s="140"/>
      <c r="F100" s="140"/>
      <c r="G100" s="158"/>
    </row>
    <row r="101" spans="1:7" ht="12.75">
      <c r="A101" s="141" t="s">
        <v>188</v>
      </c>
      <c r="B101" s="157" t="s">
        <v>211</v>
      </c>
      <c r="C101" s="157" t="s">
        <v>212</v>
      </c>
      <c r="D101" s="140">
        <v>20</v>
      </c>
      <c r="E101" s="140"/>
      <c r="F101" s="140">
        <f t="shared" si="8"/>
        <v>20</v>
      </c>
      <c r="G101" s="158">
        <f t="shared" si="7"/>
        <v>0.37037037037037035</v>
      </c>
    </row>
    <row r="102" spans="1:7" s="88" customFormat="1" ht="12.75">
      <c r="A102" s="160" t="s">
        <v>213</v>
      </c>
      <c r="B102" s="161"/>
      <c r="C102" s="161"/>
      <c r="D102" s="162">
        <f>SUM(D78:D101)</f>
        <v>53</v>
      </c>
      <c r="E102" s="162">
        <f>SUM(E78:E101)</f>
        <v>1</v>
      </c>
      <c r="F102" s="162">
        <f>SUM(F78:F101)</f>
        <v>54</v>
      </c>
      <c r="G102" s="163">
        <f t="shared" si="7"/>
        <v>1</v>
      </c>
    </row>
    <row r="103" spans="1:7" ht="12.75">
      <c r="A103" s="141" t="s">
        <v>214</v>
      </c>
      <c r="B103" s="157" t="s">
        <v>215</v>
      </c>
      <c r="C103" s="157" t="s">
        <v>62</v>
      </c>
      <c r="D103" s="140">
        <v>87</v>
      </c>
      <c r="E103" s="140">
        <v>1</v>
      </c>
      <c r="F103" s="140">
        <f aca="true" t="shared" si="9" ref="F103:F124">SUM(D103:E103)</f>
        <v>88</v>
      </c>
      <c r="G103" s="158">
        <f>F103/$F$125</f>
        <v>0.09649122807017543</v>
      </c>
    </row>
    <row r="104" spans="1:7" ht="12.75">
      <c r="A104" s="141" t="s">
        <v>214</v>
      </c>
      <c r="B104" s="157" t="s">
        <v>216</v>
      </c>
      <c r="C104" s="157" t="s">
        <v>62</v>
      </c>
      <c r="D104" s="140"/>
      <c r="E104" s="140"/>
      <c r="F104" s="140"/>
      <c r="G104" s="158"/>
    </row>
    <row r="105" spans="1:7" ht="12.75">
      <c r="A105" s="141" t="s">
        <v>214</v>
      </c>
      <c r="B105" s="157" t="s">
        <v>217</v>
      </c>
      <c r="C105" s="157" t="s">
        <v>13</v>
      </c>
      <c r="D105" s="140">
        <v>10</v>
      </c>
      <c r="E105" s="140"/>
      <c r="F105" s="140">
        <f t="shared" si="9"/>
        <v>10</v>
      </c>
      <c r="G105" s="158">
        <f>F105/$F$125</f>
        <v>0.010964912280701754</v>
      </c>
    </row>
    <row r="106" spans="1:7" ht="12.75">
      <c r="A106" s="141" t="s">
        <v>214</v>
      </c>
      <c r="B106" s="157" t="s">
        <v>218</v>
      </c>
      <c r="C106" s="157" t="s">
        <v>219</v>
      </c>
      <c r="D106" s="140">
        <v>17</v>
      </c>
      <c r="E106" s="140"/>
      <c r="F106" s="140">
        <f t="shared" si="9"/>
        <v>17</v>
      </c>
      <c r="G106" s="158">
        <f>F106/$F$125</f>
        <v>0.01864035087719298</v>
      </c>
    </row>
    <row r="107" spans="1:7" ht="12.75">
      <c r="A107" s="141" t="s">
        <v>214</v>
      </c>
      <c r="B107" s="157" t="s">
        <v>220</v>
      </c>
      <c r="C107" s="157" t="s">
        <v>221</v>
      </c>
      <c r="D107" s="140"/>
      <c r="E107" s="140"/>
      <c r="F107" s="140"/>
      <c r="G107" s="158"/>
    </row>
    <row r="108" spans="1:7" ht="12.75">
      <c r="A108" s="141" t="s">
        <v>214</v>
      </c>
      <c r="B108" s="157" t="s">
        <v>222</v>
      </c>
      <c r="C108" s="157" t="s">
        <v>223</v>
      </c>
      <c r="D108" s="140">
        <v>48</v>
      </c>
      <c r="E108" s="140"/>
      <c r="F108" s="140">
        <f t="shared" si="9"/>
        <v>48</v>
      </c>
      <c r="G108" s="158">
        <f>F108/$F$125</f>
        <v>0.05263157894736842</v>
      </c>
    </row>
    <row r="109" spans="1:7" ht="12.75">
      <c r="A109" s="141" t="s">
        <v>214</v>
      </c>
      <c r="B109" s="157" t="s">
        <v>224</v>
      </c>
      <c r="C109" s="157" t="s">
        <v>223</v>
      </c>
      <c r="D109" s="140">
        <v>1</v>
      </c>
      <c r="E109" s="140"/>
      <c r="F109" s="140">
        <f t="shared" si="9"/>
        <v>1</v>
      </c>
      <c r="G109" s="158">
        <f>F109/$F$125</f>
        <v>0.0010964912280701754</v>
      </c>
    </row>
    <row r="110" spans="1:7" ht="12.75">
      <c r="A110" s="141" t="s">
        <v>214</v>
      </c>
      <c r="B110" s="157" t="s">
        <v>225</v>
      </c>
      <c r="C110" s="157" t="s">
        <v>226</v>
      </c>
      <c r="D110" s="140">
        <v>9</v>
      </c>
      <c r="E110" s="140"/>
      <c r="F110" s="140">
        <f t="shared" si="9"/>
        <v>9</v>
      </c>
      <c r="G110" s="158">
        <f>F110/$F$125</f>
        <v>0.009868421052631578</v>
      </c>
    </row>
    <row r="111" spans="1:7" ht="12.75">
      <c r="A111" s="141" t="s">
        <v>214</v>
      </c>
      <c r="B111" s="157" t="s">
        <v>227</v>
      </c>
      <c r="C111" s="157" t="s">
        <v>226</v>
      </c>
      <c r="D111" s="140"/>
      <c r="E111" s="140"/>
      <c r="F111" s="140"/>
      <c r="G111" s="158"/>
    </row>
    <row r="112" spans="1:7" ht="12.75">
      <c r="A112" s="141" t="s">
        <v>214</v>
      </c>
      <c r="B112" s="157" t="s">
        <v>228</v>
      </c>
      <c r="C112" s="157" t="s">
        <v>63</v>
      </c>
      <c r="D112" s="140">
        <v>75</v>
      </c>
      <c r="E112" s="140">
        <v>3</v>
      </c>
      <c r="F112" s="140">
        <f t="shared" si="9"/>
        <v>78</v>
      </c>
      <c r="G112" s="158">
        <f>F112/$F$125</f>
        <v>0.08552631578947369</v>
      </c>
    </row>
    <row r="113" spans="1:7" ht="12.75">
      <c r="A113" s="141" t="s">
        <v>214</v>
      </c>
      <c r="B113" s="157" t="s">
        <v>229</v>
      </c>
      <c r="C113" s="157" t="s">
        <v>63</v>
      </c>
      <c r="D113" s="140"/>
      <c r="E113" s="140"/>
      <c r="F113" s="140"/>
      <c r="G113" s="158"/>
    </row>
    <row r="114" spans="1:7" ht="12.75">
      <c r="A114" s="141" t="s">
        <v>214</v>
      </c>
      <c r="B114" s="157" t="s">
        <v>230</v>
      </c>
      <c r="C114" s="157" t="s">
        <v>65</v>
      </c>
      <c r="D114" s="140">
        <v>64</v>
      </c>
      <c r="E114" s="140">
        <v>3</v>
      </c>
      <c r="F114" s="140">
        <f t="shared" si="9"/>
        <v>67</v>
      </c>
      <c r="G114" s="158">
        <f>F114/$F$125</f>
        <v>0.07346491228070176</v>
      </c>
    </row>
    <row r="115" spans="1:7" ht="12.75">
      <c r="A115" s="141" t="s">
        <v>214</v>
      </c>
      <c r="B115" s="157" t="s">
        <v>231</v>
      </c>
      <c r="C115" s="157" t="s">
        <v>232</v>
      </c>
      <c r="D115" s="140"/>
      <c r="E115" s="140"/>
      <c r="F115" s="140"/>
      <c r="G115" s="158"/>
    </row>
    <row r="116" spans="1:7" ht="12.75">
      <c r="A116" s="141" t="s">
        <v>214</v>
      </c>
      <c r="B116" s="157" t="s">
        <v>233</v>
      </c>
      <c r="C116" s="157" t="s">
        <v>234</v>
      </c>
      <c r="D116" s="140">
        <v>76</v>
      </c>
      <c r="E116" s="140"/>
      <c r="F116" s="140">
        <f t="shared" si="9"/>
        <v>76</v>
      </c>
      <c r="G116" s="158">
        <f>F116/$F$125</f>
        <v>0.08333333333333333</v>
      </c>
    </row>
    <row r="117" spans="1:7" ht="12.75">
      <c r="A117" s="141" t="s">
        <v>214</v>
      </c>
      <c r="B117" s="157" t="s">
        <v>235</v>
      </c>
      <c r="C117" s="157" t="s">
        <v>234</v>
      </c>
      <c r="D117" s="140"/>
      <c r="E117" s="140"/>
      <c r="F117" s="140"/>
      <c r="G117" s="158"/>
    </row>
    <row r="118" spans="1:7" ht="12.75">
      <c r="A118" s="141" t="s">
        <v>214</v>
      </c>
      <c r="B118" s="157" t="s">
        <v>236</v>
      </c>
      <c r="C118" s="157" t="s">
        <v>66</v>
      </c>
      <c r="D118" s="140">
        <v>78</v>
      </c>
      <c r="E118" s="140">
        <v>3</v>
      </c>
      <c r="F118" s="140">
        <f t="shared" si="9"/>
        <v>81</v>
      </c>
      <c r="G118" s="158">
        <f>F118/$F$125</f>
        <v>0.08881578947368421</v>
      </c>
    </row>
    <row r="119" spans="1:7" ht="12.75">
      <c r="A119" s="141" t="s">
        <v>214</v>
      </c>
      <c r="B119" s="157" t="s">
        <v>237</v>
      </c>
      <c r="C119" s="157" t="s">
        <v>66</v>
      </c>
      <c r="D119" s="140"/>
      <c r="E119" s="140"/>
      <c r="F119" s="140"/>
      <c r="G119" s="158"/>
    </row>
    <row r="120" spans="1:7" ht="12.75">
      <c r="A120" s="141" t="s">
        <v>214</v>
      </c>
      <c r="B120" s="157" t="s">
        <v>238</v>
      </c>
      <c r="C120" s="157" t="s">
        <v>239</v>
      </c>
      <c r="D120" s="140">
        <v>16</v>
      </c>
      <c r="E120" s="140">
        <v>2</v>
      </c>
      <c r="F120" s="140">
        <f t="shared" si="9"/>
        <v>18</v>
      </c>
      <c r="G120" s="158">
        <f>F120/$F$125</f>
        <v>0.019736842105263157</v>
      </c>
    </row>
    <row r="121" spans="1:7" ht="12.75">
      <c r="A121" s="141" t="s">
        <v>214</v>
      </c>
      <c r="B121" s="157" t="s">
        <v>240</v>
      </c>
      <c r="C121" s="157" t="s">
        <v>239</v>
      </c>
      <c r="D121" s="140"/>
      <c r="E121" s="140"/>
      <c r="F121" s="140"/>
      <c r="G121" s="158"/>
    </row>
    <row r="122" spans="1:7" ht="12.75">
      <c r="A122" s="141" t="s">
        <v>214</v>
      </c>
      <c r="B122" s="157" t="s">
        <v>241</v>
      </c>
      <c r="C122" s="157" t="s">
        <v>242</v>
      </c>
      <c r="D122" s="140"/>
      <c r="E122" s="140"/>
      <c r="F122" s="140"/>
      <c r="G122" s="158"/>
    </row>
    <row r="123" spans="1:7" ht="12.75">
      <c r="A123" s="141" t="s">
        <v>214</v>
      </c>
      <c r="B123" s="157" t="s">
        <v>243</v>
      </c>
      <c r="C123" s="157" t="s">
        <v>242</v>
      </c>
      <c r="D123" s="140">
        <v>402</v>
      </c>
      <c r="E123" s="140"/>
      <c r="F123" s="140">
        <f t="shared" si="9"/>
        <v>402</v>
      </c>
      <c r="G123" s="158">
        <f>F123/$F$125</f>
        <v>0.4407894736842105</v>
      </c>
    </row>
    <row r="124" spans="1:7" ht="12.75">
      <c r="A124" s="141" t="s">
        <v>214</v>
      </c>
      <c r="B124" s="157" t="s">
        <v>244</v>
      </c>
      <c r="C124" s="157" t="s">
        <v>182</v>
      </c>
      <c r="D124" s="140">
        <v>17</v>
      </c>
      <c r="E124" s="140"/>
      <c r="F124" s="140">
        <f t="shared" si="9"/>
        <v>17</v>
      </c>
      <c r="G124" s="158">
        <f>F124/$F$125</f>
        <v>0.01864035087719298</v>
      </c>
    </row>
    <row r="125" spans="1:7" ht="12.75">
      <c r="A125" s="160" t="s">
        <v>245</v>
      </c>
      <c r="B125" s="161"/>
      <c r="C125" s="161"/>
      <c r="D125" s="162">
        <f>SUM(D103:D124)</f>
        <v>900</v>
      </c>
      <c r="E125" s="162">
        <f>SUM(E103:E124)</f>
        <v>12</v>
      </c>
      <c r="F125" s="162">
        <f>SUM(F103:F124)</f>
        <v>912</v>
      </c>
      <c r="G125" s="163">
        <f>F125/$F$125</f>
        <v>1</v>
      </c>
    </row>
    <row r="126" spans="1:7" ht="12.75">
      <c r="A126" s="141" t="s">
        <v>246</v>
      </c>
      <c r="B126" s="157" t="s">
        <v>247</v>
      </c>
      <c r="C126" s="157" t="s">
        <v>248</v>
      </c>
      <c r="D126" s="140">
        <v>205</v>
      </c>
      <c r="E126" s="140">
        <v>1</v>
      </c>
      <c r="F126" s="140">
        <f aca="true" t="shared" si="10" ref="F126:F139">SUM(D126:E126)</f>
        <v>206</v>
      </c>
      <c r="G126" s="158">
        <f aca="true" t="shared" si="11" ref="G126:G139">F126/$F$149</f>
        <v>0.3007299270072993</v>
      </c>
    </row>
    <row r="127" spans="1:7" ht="12.75">
      <c r="A127" s="141" t="s">
        <v>246</v>
      </c>
      <c r="B127" s="157" t="s">
        <v>249</v>
      </c>
      <c r="C127" s="157" t="s">
        <v>248</v>
      </c>
      <c r="D127" s="140">
        <v>1</v>
      </c>
      <c r="E127" s="140"/>
      <c r="F127" s="140">
        <f t="shared" si="10"/>
        <v>1</v>
      </c>
      <c r="G127" s="158">
        <f t="shared" si="11"/>
        <v>0.00145985401459854</v>
      </c>
    </row>
    <row r="128" spans="1:7" ht="12.75">
      <c r="A128" s="141" t="s">
        <v>246</v>
      </c>
      <c r="B128" s="157" t="s">
        <v>250</v>
      </c>
      <c r="C128" s="157" t="s">
        <v>14</v>
      </c>
      <c r="D128" s="140">
        <v>8</v>
      </c>
      <c r="E128" s="140"/>
      <c r="F128" s="140">
        <f t="shared" si="10"/>
        <v>8</v>
      </c>
      <c r="G128" s="158">
        <f t="shared" si="11"/>
        <v>0.01167883211678832</v>
      </c>
    </row>
    <row r="129" spans="1:7" ht="12.75">
      <c r="A129" s="141" t="s">
        <v>246</v>
      </c>
      <c r="B129" s="157" t="s">
        <v>246</v>
      </c>
      <c r="C129" s="157" t="s">
        <v>14</v>
      </c>
      <c r="D129" s="140">
        <v>1</v>
      </c>
      <c r="E129" s="140"/>
      <c r="F129" s="140">
        <f t="shared" si="10"/>
        <v>1</v>
      </c>
      <c r="G129" s="158">
        <f t="shared" si="11"/>
        <v>0.00145985401459854</v>
      </c>
    </row>
    <row r="130" spans="1:7" ht="12.75">
      <c r="A130" s="141" t="s">
        <v>246</v>
      </c>
      <c r="B130" s="157" t="s">
        <v>251</v>
      </c>
      <c r="C130" s="157" t="s">
        <v>14</v>
      </c>
      <c r="D130" s="140">
        <v>2</v>
      </c>
      <c r="E130" s="140"/>
      <c r="F130" s="140">
        <f t="shared" si="10"/>
        <v>2</v>
      </c>
      <c r="G130" s="158">
        <f t="shared" si="11"/>
        <v>0.00291970802919708</v>
      </c>
    </row>
    <row r="131" spans="1:7" ht="12.75">
      <c r="A131" s="141" t="s">
        <v>246</v>
      </c>
      <c r="B131" s="157" t="s">
        <v>252</v>
      </c>
      <c r="C131" s="157" t="s">
        <v>253</v>
      </c>
      <c r="D131" s="140">
        <v>6</v>
      </c>
      <c r="E131" s="140"/>
      <c r="F131" s="140">
        <f t="shared" si="10"/>
        <v>6</v>
      </c>
      <c r="G131" s="158">
        <f t="shared" si="11"/>
        <v>0.008759124087591242</v>
      </c>
    </row>
    <row r="132" spans="1:7" ht="12.75">
      <c r="A132" s="141" t="s">
        <v>246</v>
      </c>
      <c r="B132" s="157" t="s">
        <v>254</v>
      </c>
      <c r="C132" s="157" t="s">
        <v>253</v>
      </c>
      <c r="D132" s="140">
        <v>2</v>
      </c>
      <c r="E132" s="140"/>
      <c r="F132" s="140">
        <f t="shared" si="10"/>
        <v>2</v>
      </c>
      <c r="G132" s="158">
        <f t="shared" si="11"/>
        <v>0.00291970802919708</v>
      </c>
    </row>
    <row r="133" spans="1:7" ht="12.75">
      <c r="A133" s="141" t="s">
        <v>246</v>
      </c>
      <c r="B133" s="157" t="s">
        <v>255</v>
      </c>
      <c r="C133" s="157" t="s">
        <v>51</v>
      </c>
      <c r="D133" s="140"/>
      <c r="E133" s="140"/>
      <c r="F133" s="140"/>
      <c r="G133" s="158"/>
    </row>
    <row r="134" spans="1:7" ht="12.75">
      <c r="A134" s="141" t="s">
        <v>246</v>
      </c>
      <c r="B134" s="157" t="s">
        <v>256</v>
      </c>
      <c r="C134" s="157" t="s">
        <v>67</v>
      </c>
      <c r="D134" s="140">
        <v>99</v>
      </c>
      <c r="E134" s="140"/>
      <c r="F134" s="140">
        <f t="shared" si="10"/>
        <v>99</v>
      </c>
      <c r="G134" s="158">
        <f t="shared" si="11"/>
        <v>0.14452554744525548</v>
      </c>
    </row>
    <row r="135" spans="1:7" ht="12.75">
      <c r="A135" s="141" t="s">
        <v>246</v>
      </c>
      <c r="B135" s="157" t="s">
        <v>257</v>
      </c>
      <c r="C135" s="157" t="s">
        <v>67</v>
      </c>
      <c r="D135" s="140">
        <v>10</v>
      </c>
      <c r="E135" s="140"/>
      <c r="F135" s="140">
        <f t="shared" si="10"/>
        <v>10</v>
      </c>
      <c r="G135" s="158">
        <f t="shared" si="11"/>
        <v>0.014598540145985401</v>
      </c>
    </row>
    <row r="136" spans="1:7" ht="12.75">
      <c r="A136" s="141" t="s">
        <v>246</v>
      </c>
      <c r="B136" s="157" t="s">
        <v>103</v>
      </c>
      <c r="C136" s="157" t="s">
        <v>104</v>
      </c>
      <c r="D136" s="140">
        <v>50</v>
      </c>
      <c r="E136" s="140"/>
      <c r="F136" s="140">
        <f t="shared" si="10"/>
        <v>50</v>
      </c>
      <c r="G136" s="158">
        <f t="shared" si="11"/>
        <v>0.072992700729927</v>
      </c>
    </row>
    <row r="137" spans="1:7" ht="12.75">
      <c r="A137" s="141" t="s">
        <v>246</v>
      </c>
      <c r="B137" s="157" t="s">
        <v>105</v>
      </c>
      <c r="C137" s="157" t="s">
        <v>104</v>
      </c>
      <c r="D137" s="140">
        <v>43</v>
      </c>
      <c r="E137" s="140"/>
      <c r="F137" s="140">
        <f t="shared" si="10"/>
        <v>43</v>
      </c>
      <c r="G137" s="158">
        <f t="shared" si="11"/>
        <v>0.06277372262773723</v>
      </c>
    </row>
    <row r="138" spans="1:7" ht="12.75">
      <c r="A138" s="141" t="s">
        <v>246</v>
      </c>
      <c r="B138" s="157" t="s">
        <v>166</v>
      </c>
      <c r="C138" s="157" t="s">
        <v>167</v>
      </c>
      <c r="D138" s="140">
        <v>22</v>
      </c>
      <c r="E138" s="140">
        <v>1</v>
      </c>
      <c r="F138" s="140">
        <f t="shared" si="10"/>
        <v>23</v>
      </c>
      <c r="G138" s="158">
        <f t="shared" si="11"/>
        <v>0.033576642335766425</v>
      </c>
    </row>
    <row r="139" spans="1:7" ht="12.75">
      <c r="A139" s="141" t="s">
        <v>246</v>
      </c>
      <c r="B139" s="157" t="s">
        <v>168</v>
      </c>
      <c r="C139" s="157" t="s">
        <v>167</v>
      </c>
      <c r="D139" s="140">
        <v>3</v>
      </c>
      <c r="E139" s="140"/>
      <c r="F139" s="140">
        <f t="shared" si="10"/>
        <v>3</v>
      </c>
      <c r="G139" s="158">
        <f t="shared" si="11"/>
        <v>0.004379562043795621</v>
      </c>
    </row>
    <row r="140" spans="1:7" ht="12.75">
      <c r="A140" s="141" t="s">
        <v>246</v>
      </c>
      <c r="B140" s="157" t="s">
        <v>258</v>
      </c>
      <c r="C140" s="157" t="s">
        <v>259</v>
      </c>
      <c r="D140" s="140"/>
      <c r="E140" s="140"/>
      <c r="F140" s="140"/>
      <c r="G140" s="158"/>
    </row>
    <row r="141" spans="1:7" ht="12.75">
      <c r="A141" s="141" t="s">
        <v>246</v>
      </c>
      <c r="B141" s="157" t="s">
        <v>260</v>
      </c>
      <c r="C141" s="157" t="s">
        <v>261</v>
      </c>
      <c r="D141" s="140">
        <v>34</v>
      </c>
      <c r="E141" s="140"/>
      <c r="F141" s="140">
        <f aca="true" t="shared" si="12" ref="F141:F148">SUM(D141:E141)</f>
        <v>34</v>
      </c>
      <c r="G141" s="158">
        <f aca="true" t="shared" si="13" ref="G141:G149">F141/$F$149</f>
        <v>0.049635036496350364</v>
      </c>
    </row>
    <row r="142" spans="1:7" ht="12.75">
      <c r="A142" s="141" t="s">
        <v>246</v>
      </c>
      <c r="B142" s="157" t="s">
        <v>262</v>
      </c>
      <c r="C142" s="157" t="s">
        <v>261</v>
      </c>
      <c r="D142" s="140">
        <v>2</v>
      </c>
      <c r="E142" s="140"/>
      <c r="F142" s="140">
        <f t="shared" si="12"/>
        <v>2</v>
      </c>
      <c r="G142" s="158">
        <f t="shared" si="13"/>
        <v>0.00291970802919708</v>
      </c>
    </row>
    <row r="143" spans="1:7" ht="12.75">
      <c r="A143" s="141" t="s">
        <v>246</v>
      </c>
      <c r="B143" s="157" t="s">
        <v>263</v>
      </c>
      <c r="C143" s="157" t="s">
        <v>68</v>
      </c>
      <c r="D143" s="140">
        <v>60</v>
      </c>
      <c r="E143" s="140"/>
      <c r="F143" s="140">
        <f t="shared" si="12"/>
        <v>60</v>
      </c>
      <c r="G143" s="158">
        <f t="shared" si="13"/>
        <v>0.08759124087591241</v>
      </c>
    </row>
    <row r="144" spans="1:7" ht="12.75">
      <c r="A144" s="141" t="s">
        <v>246</v>
      </c>
      <c r="B144" s="157" t="s">
        <v>264</v>
      </c>
      <c r="C144" s="157" t="s">
        <v>265</v>
      </c>
      <c r="D144" s="140">
        <v>2</v>
      </c>
      <c r="E144" s="140"/>
      <c r="F144" s="140">
        <f t="shared" si="12"/>
        <v>2</v>
      </c>
      <c r="G144" s="158">
        <f t="shared" si="13"/>
        <v>0.00291970802919708</v>
      </c>
    </row>
    <row r="145" spans="1:7" ht="12.75">
      <c r="A145" s="141" t="s">
        <v>246</v>
      </c>
      <c r="B145" s="157" t="s">
        <v>266</v>
      </c>
      <c r="C145" s="157" t="s">
        <v>267</v>
      </c>
      <c r="D145" s="140">
        <v>48</v>
      </c>
      <c r="E145" s="140"/>
      <c r="F145" s="140">
        <f t="shared" si="12"/>
        <v>48</v>
      </c>
      <c r="G145" s="158">
        <f t="shared" si="13"/>
        <v>0.07007299270072993</v>
      </c>
    </row>
    <row r="146" spans="1:7" ht="12.75">
      <c r="A146" s="141" t="s">
        <v>246</v>
      </c>
      <c r="B146" s="157" t="s">
        <v>268</v>
      </c>
      <c r="C146" s="157" t="s">
        <v>269</v>
      </c>
      <c r="D146" s="140">
        <v>43</v>
      </c>
      <c r="E146" s="140"/>
      <c r="F146" s="140">
        <f t="shared" si="12"/>
        <v>43</v>
      </c>
      <c r="G146" s="158">
        <f t="shared" si="13"/>
        <v>0.06277372262773723</v>
      </c>
    </row>
    <row r="147" spans="1:7" ht="12.75">
      <c r="A147" s="141" t="s">
        <v>246</v>
      </c>
      <c r="B147" s="157" t="s">
        <v>270</v>
      </c>
      <c r="C147" s="157" t="s">
        <v>271</v>
      </c>
      <c r="D147" s="140"/>
      <c r="E147" s="140"/>
      <c r="F147" s="140"/>
      <c r="G147" s="158"/>
    </row>
    <row r="148" spans="1:7" ht="12.75">
      <c r="A148" s="141" t="s">
        <v>246</v>
      </c>
      <c r="B148" s="157" t="s">
        <v>272</v>
      </c>
      <c r="C148" s="157" t="s">
        <v>182</v>
      </c>
      <c r="D148" s="140">
        <v>42</v>
      </c>
      <c r="E148" s="140"/>
      <c r="F148" s="140">
        <f t="shared" si="12"/>
        <v>42</v>
      </c>
      <c r="G148" s="158">
        <f t="shared" si="13"/>
        <v>0.061313868613138686</v>
      </c>
    </row>
    <row r="149" spans="1:7" ht="12.75">
      <c r="A149" s="160" t="s">
        <v>273</v>
      </c>
      <c r="B149" s="161"/>
      <c r="C149" s="161"/>
      <c r="D149" s="162">
        <f>SUM(D126:D148)</f>
        <v>683</v>
      </c>
      <c r="E149" s="162">
        <f>SUM(E126:E148)</f>
        <v>2</v>
      </c>
      <c r="F149" s="162">
        <f>SUM(F126:F148)</f>
        <v>685</v>
      </c>
      <c r="G149" s="163">
        <f t="shared" si="13"/>
        <v>1</v>
      </c>
    </row>
    <row r="150" spans="1:7" ht="12.75">
      <c r="A150" s="141" t="s">
        <v>274</v>
      </c>
      <c r="B150" s="157" t="s">
        <v>275</v>
      </c>
      <c r="C150" s="157" t="s">
        <v>69</v>
      </c>
      <c r="D150" s="140">
        <v>16</v>
      </c>
      <c r="E150" s="140"/>
      <c r="F150" s="140">
        <f aca="true" t="shared" si="14" ref="F150:F173">SUM(D150:E150)</f>
        <v>16</v>
      </c>
      <c r="G150" s="158">
        <f aca="true" t="shared" si="15" ref="G150:G174">F150/$F$174</f>
        <v>0.06751054852320675</v>
      </c>
    </row>
    <row r="151" spans="1:7" ht="12.75">
      <c r="A151" s="141" t="s">
        <v>274</v>
      </c>
      <c r="B151" s="157" t="s">
        <v>276</v>
      </c>
      <c r="C151" s="157" t="s">
        <v>69</v>
      </c>
      <c r="D151" s="140"/>
      <c r="E151" s="140"/>
      <c r="F151" s="140"/>
      <c r="G151" s="158"/>
    </row>
    <row r="152" spans="1:7" ht="12.75">
      <c r="A152" s="141" t="s">
        <v>274</v>
      </c>
      <c r="B152" s="157" t="s">
        <v>277</v>
      </c>
      <c r="C152" s="157" t="s">
        <v>70</v>
      </c>
      <c r="D152" s="140">
        <v>25</v>
      </c>
      <c r="E152" s="140"/>
      <c r="F152" s="140">
        <f t="shared" si="14"/>
        <v>25</v>
      </c>
      <c r="G152" s="158">
        <f t="shared" si="15"/>
        <v>0.10548523206751055</v>
      </c>
    </row>
    <row r="153" spans="1:7" ht="12.75">
      <c r="A153" s="141" t="s">
        <v>274</v>
      </c>
      <c r="B153" s="157" t="s">
        <v>278</v>
      </c>
      <c r="C153" s="157" t="s">
        <v>279</v>
      </c>
      <c r="D153" s="140">
        <v>9</v>
      </c>
      <c r="E153" s="140"/>
      <c r="F153" s="140">
        <f t="shared" si="14"/>
        <v>9</v>
      </c>
      <c r="G153" s="158">
        <f t="shared" si="15"/>
        <v>0.0379746835443038</v>
      </c>
    </row>
    <row r="154" spans="1:7" ht="12.75">
      <c r="A154" s="141" t="s">
        <v>274</v>
      </c>
      <c r="B154" s="157" t="s">
        <v>280</v>
      </c>
      <c r="C154" s="157" t="s">
        <v>279</v>
      </c>
      <c r="D154" s="140">
        <v>6</v>
      </c>
      <c r="E154" s="140"/>
      <c r="F154" s="140">
        <f t="shared" si="14"/>
        <v>6</v>
      </c>
      <c r="G154" s="158">
        <f t="shared" si="15"/>
        <v>0.02531645569620253</v>
      </c>
    </row>
    <row r="155" spans="1:7" ht="12.75">
      <c r="A155" s="141" t="s">
        <v>274</v>
      </c>
      <c r="B155" s="157" t="s">
        <v>281</v>
      </c>
      <c r="C155" s="157" t="s">
        <v>279</v>
      </c>
      <c r="D155" s="140">
        <v>1</v>
      </c>
      <c r="E155" s="140"/>
      <c r="F155" s="140">
        <f t="shared" si="14"/>
        <v>1</v>
      </c>
      <c r="G155" s="158">
        <f t="shared" si="15"/>
        <v>0.004219409282700422</v>
      </c>
    </row>
    <row r="156" spans="1:7" ht="12.75">
      <c r="A156" s="141" t="s">
        <v>274</v>
      </c>
      <c r="B156" s="157" t="s">
        <v>282</v>
      </c>
      <c r="C156" s="157" t="s">
        <v>79</v>
      </c>
      <c r="D156" s="140">
        <v>46</v>
      </c>
      <c r="E156" s="140"/>
      <c r="F156" s="140">
        <f t="shared" si="14"/>
        <v>46</v>
      </c>
      <c r="G156" s="158">
        <f t="shared" si="15"/>
        <v>0.1940928270042194</v>
      </c>
    </row>
    <row r="157" spans="1:7" ht="12.75">
      <c r="A157" s="141" t="s">
        <v>274</v>
      </c>
      <c r="B157" s="157" t="s">
        <v>283</v>
      </c>
      <c r="C157" s="157" t="s">
        <v>284</v>
      </c>
      <c r="D157" s="140">
        <v>14</v>
      </c>
      <c r="E157" s="140"/>
      <c r="F157" s="140">
        <f t="shared" si="14"/>
        <v>14</v>
      </c>
      <c r="G157" s="158">
        <f t="shared" si="15"/>
        <v>0.05907172995780591</v>
      </c>
    </row>
    <row r="158" spans="1:7" ht="13.5" customHeight="1">
      <c r="A158" s="141" t="s">
        <v>274</v>
      </c>
      <c r="B158" s="157" t="s">
        <v>285</v>
      </c>
      <c r="C158" s="157" t="s">
        <v>284</v>
      </c>
      <c r="D158" s="140">
        <v>2</v>
      </c>
      <c r="E158" s="140"/>
      <c r="F158" s="140">
        <f t="shared" si="14"/>
        <v>2</v>
      </c>
      <c r="G158" s="158">
        <f t="shared" si="15"/>
        <v>0.008438818565400843</v>
      </c>
    </row>
    <row r="159" spans="1:7" ht="13.5" customHeight="1">
      <c r="A159" s="141" t="s">
        <v>274</v>
      </c>
      <c r="B159" s="157" t="s">
        <v>286</v>
      </c>
      <c r="C159" s="157" t="s">
        <v>287</v>
      </c>
      <c r="D159" s="140"/>
      <c r="E159" s="140"/>
      <c r="F159" s="140"/>
      <c r="G159" s="158"/>
    </row>
    <row r="160" spans="1:7" ht="12.75">
      <c r="A160" s="141" t="s">
        <v>274</v>
      </c>
      <c r="B160" s="157" t="s">
        <v>288</v>
      </c>
      <c r="C160" s="157" t="s">
        <v>289</v>
      </c>
      <c r="D160" s="140">
        <v>13</v>
      </c>
      <c r="E160" s="140"/>
      <c r="F160" s="140">
        <f t="shared" si="14"/>
        <v>13</v>
      </c>
      <c r="G160" s="158">
        <f t="shared" si="15"/>
        <v>0.05485232067510549</v>
      </c>
    </row>
    <row r="161" spans="1:7" ht="12.75">
      <c r="A161" s="141" t="s">
        <v>274</v>
      </c>
      <c r="B161" s="157" t="s">
        <v>290</v>
      </c>
      <c r="C161" s="157" t="s">
        <v>291</v>
      </c>
      <c r="D161" s="140">
        <v>1</v>
      </c>
      <c r="E161" s="140"/>
      <c r="F161" s="140">
        <f t="shared" si="14"/>
        <v>1</v>
      </c>
      <c r="G161" s="158">
        <f t="shared" si="15"/>
        <v>0.004219409282700422</v>
      </c>
    </row>
    <row r="162" spans="1:7" ht="12.75">
      <c r="A162" s="141" t="s">
        <v>274</v>
      </c>
      <c r="B162" s="157" t="s">
        <v>292</v>
      </c>
      <c r="C162" s="157" t="s">
        <v>15</v>
      </c>
      <c r="D162" s="140"/>
      <c r="E162" s="140"/>
      <c r="F162" s="140"/>
      <c r="G162" s="158"/>
    </row>
    <row r="163" spans="1:7" ht="12.75">
      <c r="A163" s="141" t="s">
        <v>274</v>
      </c>
      <c r="B163" s="157" t="s">
        <v>293</v>
      </c>
      <c r="C163" s="157" t="s">
        <v>15</v>
      </c>
      <c r="D163" s="140">
        <v>5</v>
      </c>
      <c r="E163" s="140"/>
      <c r="F163" s="140">
        <f t="shared" si="14"/>
        <v>5</v>
      </c>
      <c r="G163" s="158">
        <f t="shared" si="15"/>
        <v>0.02109704641350211</v>
      </c>
    </row>
    <row r="164" spans="1:7" ht="12.75">
      <c r="A164" s="141" t="s">
        <v>274</v>
      </c>
      <c r="B164" s="157" t="s">
        <v>294</v>
      </c>
      <c r="C164" s="157" t="s">
        <v>80</v>
      </c>
      <c r="D164" s="140">
        <v>13</v>
      </c>
      <c r="E164" s="140"/>
      <c r="F164" s="140">
        <f t="shared" si="14"/>
        <v>13</v>
      </c>
      <c r="G164" s="158">
        <f t="shared" si="15"/>
        <v>0.05485232067510549</v>
      </c>
    </row>
    <row r="165" spans="1:7" ht="12.75">
      <c r="A165" s="141" t="s">
        <v>274</v>
      </c>
      <c r="B165" s="157" t="s">
        <v>295</v>
      </c>
      <c r="C165" s="157" t="s">
        <v>296</v>
      </c>
      <c r="D165" s="140"/>
      <c r="E165" s="140"/>
      <c r="F165" s="140"/>
      <c r="G165" s="158"/>
    </row>
    <row r="166" spans="1:7" ht="12.75">
      <c r="A166" s="141" t="s">
        <v>274</v>
      </c>
      <c r="B166" s="157" t="s">
        <v>297</v>
      </c>
      <c r="C166" s="157" t="s">
        <v>298</v>
      </c>
      <c r="D166" s="140"/>
      <c r="E166" s="140"/>
      <c r="F166" s="140"/>
      <c r="G166" s="158"/>
    </row>
    <row r="167" spans="1:7" ht="12.75">
      <c r="A167" s="141" t="s">
        <v>274</v>
      </c>
      <c r="B167" s="157" t="s">
        <v>299</v>
      </c>
      <c r="C167" s="157" t="s">
        <v>300</v>
      </c>
      <c r="D167" s="140">
        <v>14</v>
      </c>
      <c r="E167" s="140"/>
      <c r="F167" s="140">
        <f t="shared" si="14"/>
        <v>14</v>
      </c>
      <c r="G167" s="158">
        <f t="shared" si="15"/>
        <v>0.05907172995780591</v>
      </c>
    </row>
    <row r="168" spans="1:7" ht="12.75">
      <c r="A168" s="141" t="s">
        <v>274</v>
      </c>
      <c r="B168" s="157" t="s">
        <v>301</v>
      </c>
      <c r="C168" s="157" t="s">
        <v>71</v>
      </c>
      <c r="D168" s="140">
        <v>53</v>
      </c>
      <c r="E168" s="140"/>
      <c r="F168" s="140">
        <f t="shared" si="14"/>
        <v>53</v>
      </c>
      <c r="G168" s="158">
        <f t="shared" si="15"/>
        <v>0.22362869198312235</v>
      </c>
    </row>
    <row r="169" spans="1:7" ht="12.75">
      <c r="A169" s="141" t="s">
        <v>274</v>
      </c>
      <c r="B169" s="157" t="s">
        <v>302</v>
      </c>
      <c r="C169" s="157" t="s">
        <v>71</v>
      </c>
      <c r="D169" s="140">
        <v>2</v>
      </c>
      <c r="E169" s="140"/>
      <c r="F169" s="140">
        <f t="shared" si="14"/>
        <v>2</v>
      </c>
      <c r="G169" s="158">
        <f t="shared" si="15"/>
        <v>0.008438818565400843</v>
      </c>
    </row>
    <row r="170" spans="1:7" ht="12.75">
      <c r="A170" s="141" t="s">
        <v>274</v>
      </c>
      <c r="B170" s="157" t="s">
        <v>303</v>
      </c>
      <c r="C170" s="157" t="s">
        <v>304</v>
      </c>
      <c r="D170" s="140"/>
      <c r="E170" s="140"/>
      <c r="F170" s="140"/>
      <c r="G170" s="158"/>
    </row>
    <row r="171" spans="1:7" ht="12.75">
      <c r="A171" s="141" t="s">
        <v>274</v>
      </c>
      <c r="B171" s="157" t="s">
        <v>305</v>
      </c>
      <c r="C171" s="157" t="s">
        <v>306</v>
      </c>
      <c r="D171" s="140">
        <v>4</v>
      </c>
      <c r="E171" s="140"/>
      <c r="F171" s="140">
        <f t="shared" si="14"/>
        <v>4</v>
      </c>
      <c r="G171" s="158">
        <f t="shared" si="15"/>
        <v>0.016877637130801686</v>
      </c>
    </row>
    <row r="172" spans="1:7" ht="12.75">
      <c r="A172" s="141" t="s">
        <v>274</v>
      </c>
      <c r="B172" s="157" t="s">
        <v>307</v>
      </c>
      <c r="C172" s="157" t="s">
        <v>308</v>
      </c>
      <c r="D172" s="140"/>
      <c r="E172" s="140"/>
      <c r="F172" s="140"/>
      <c r="G172" s="158"/>
    </row>
    <row r="173" spans="1:7" ht="12.75">
      <c r="A173" s="141" t="s">
        <v>274</v>
      </c>
      <c r="B173" s="157" t="s">
        <v>309</v>
      </c>
      <c r="C173" s="157" t="s">
        <v>310</v>
      </c>
      <c r="D173" s="140">
        <v>13</v>
      </c>
      <c r="E173" s="140"/>
      <c r="F173" s="140">
        <f t="shared" si="14"/>
        <v>13</v>
      </c>
      <c r="G173" s="158">
        <f t="shared" si="15"/>
        <v>0.05485232067510549</v>
      </c>
    </row>
    <row r="174" spans="1:7" ht="12.75">
      <c r="A174" s="160" t="s">
        <v>311</v>
      </c>
      <c r="B174" s="161"/>
      <c r="C174" s="161"/>
      <c r="D174" s="162">
        <f>SUM(D150:D173)</f>
        <v>237</v>
      </c>
      <c r="E174" s="162"/>
      <c r="F174" s="162">
        <f>SUM(F150:F173)</f>
        <v>237</v>
      </c>
      <c r="G174" s="163">
        <f t="shared" si="15"/>
        <v>1</v>
      </c>
    </row>
    <row r="175" spans="1:7" ht="12.75">
      <c r="A175" s="141" t="s">
        <v>312</v>
      </c>
      <c r="B175" s="157" t="s">
        <v>313</v>
      </c>
      <c r="C175" s="157" t="s">
        <v>314</v>
      </c>
      <c r="D175" s="140">
        <v>1</v>
      </c>
      <c r="E175" s="140"/>
      <c r="F175" s="140">
        <f>SUM(D175:E175)</f>
        <v>1</v>
      </c>
      <c r="G175" s="158">
        <f>F175/$F$177</f>
        <v>0.03125</v>
      </c>
    </row>
    <row r="176" spans="1:7" ht="12.75">
      <c r="A176" s="141" t="s">
        <v>312</v>
      </c>
      <c r="B176" s="157" t="s">
        <v>315</v>
      </c>
      <c r="C176" s="157" t="s">
        <v>316</v>
      </c>
      <c r="D176" s="140">
        <v>31</v>
      </c>
      <c r="E176" s="140"/>
      <c r="F176" s="140">
        <f>SUM(D176:E176)</f>
        <v>31</v>
      </c>
      <c r="G176" s="158">
        <f>F176/$F$177</f>
        <v>0.96875</v>
      </c>
    </row>
    <row r="177" spans="1:7" ht="12.75">
      <c r="A177" s="160" t="s">
        <v>317</v>
      </c>
      <c r="B177" s="161"/>
      <c r="C177" s="161"/>
      <c r="D177" s="162">
        <f>SUM(D175:D176)</f>
        <v>32</v>
      </c>
      <c r="E177" s="162"/>
      <c r="F177" s="162">
        <f>SUM(F175:F176)</f>
        <v>32</v>
      </c>
      <c r="G177" s="163">
        <f>F177/$F$177</f>
        <v>1</v>
      </c>
    </row>
    <row r="178" spans="1:7" ht="12.75">
      <c r="A178" s="141" t="s">
        <v>318</v>
      </c>
      <c r="B178" s="157" t="s">
        <v>319</v>
      </c>
      <c r="C178" s="157" t="s">
        <v>320</v>
      </c>
      <c r="D178" s="140">
        <v>169</v>
      </c>
      <c r="E178" s="140"/>
      <c r="F178" s="140">
        <f>SUM(D178:E178)</f>
        <v>169</v>
      </c>
      <c r="G178" s="158">
        <f aca="true" t="shared" si="16" ref="G178:G183">F178/$F$183</f>
        <v>0.2191958495460441</v>
      </c>
    </row>
    <row r="179" spans="1:7" ht="12.75">
      <c r="A179" s="141" t="s">
        <v>318</v>
      </c>
      <c r="B179" s="157" t="s">
        <v>321</v>
      </c>
      <c r="C179" s="157" t="s">
        <v>322</v>
      </c>
      <c r="D179" s="140">
        <v>64</v>
      </c>
      <c r="E179" s="140"/>
      <c r="F179" s="140">
        <f>SUM(D179:E179)</f>
        <v>64</v>
      </c>
      <c r="G179" s="158">
        <f t="shared" si="16"/>
        <v>0.08300907911802853</v>
      </c>
    </row>
    <row r="180" spans="1:7" ht="12.75">
      <c r="A180" s="141" t="s">
        <v>318</v>
      </c>
      <c r="B180" s="157" t="s">
        <v>323</v>
      </c>
      <c r="C180" s="157" t="s">
        <v>323</v>
      </c>
      <c r="D180" s="140">
        <v>2</v>
      </c>
      <c r="E180" s="140"/>
      <c r="F180" s="140">
        <f>SUM(D180:E180)</f>
        <v>2</v>
      </c>
      <c r="G180" s="158">
        <f t="shared" si="16"/>
        <v>0.0025940337224383916</v>
      </c>
    </row>
    <row r="181" spans="1:7" ht="12.75">
      <c r="A181" s="141" t="s">
        <v>318</v>
      </c>
      <c r="B181" s="157" t="s">
        <v>324</v>
      </c>
      <c r="C181" s="157" t="s">
        <v>23</v>
      </c>
      <c r="D181" s="140">
        <v>518</v>
      </c>
      <c r="E181" s="140"/>
      <c r="F181" s="140">
        <f>SUM(D181:E181)</f>
        <v>518</v>
      </c>
      <c r="G181" s="158">
        <f t="shared" si="16"/>
        <v>0.6718547341115434</v>
      </c>
    </row>
    <row r="182" spans="1:7" ht="12.75">
      <c r="A182" s="141" t="s">
        <v>318</v>
      </c>
      <c r="B182" s="157" t="s">
        <v>325</v>
      </c>
      <c r="C182" s="157" t="s">
        <v>326</v>
      </c>
      <c r="D182" s="140">
        <v>18</v>
      </c>
      <c r="E182" s="140"/>
      <c r="F182" s="140">
        <f>SUM(D182:E182)</f>
        <v>18</v>
      </c>
      <c r="G182" s="158">
        <f t="shared" si="16"/>
        <v>0.023346303501945526</v>
      </c>
    </row>
    <row r="183" spans="1:7" ht="12.75">
      <c r="A183" s="160" t="s">
        <v>327</v>
      </c>
      <c r="B183" s="161"/>
      <c r="C183" s="161"/>
      <c r="D183" s="162">
        <f>SUM(D178:D182)</f>
        <v>771</v>
      </c>
      <c r="E183" s="162"/>
      <c r="F183" s="162">
        <f>SUM(F178:F182)</f>
        <v>771</v>
      </c>
      <c r="G183" s="163">
        <f t="shared" si="16"/>
        <v>1</v>
      </c>
    </row>
    <row r="184" spans="1:7" ht="12.75">
      <c r="A184" s="141" t="s">
        <v>328</v>
      </c>
      <c r="B184" s="157" t="s">
        <v>329</v>
      </c>
      <c r="C184" s="157" t="s">
        <v>330</v>
      </c>
      <c r="D184" s="140">
        <v>1</v>
      </c>
      <c r="E184" s="140"/>
      <c r="F184" s="140">
        <f>SUM(D184:E184)</f>
        <v>1</v>
      </c>
      <c r="G184" s="158">
        <f aca="true" t="shared" si="17" ref="G184:G195">F184/$F$195</f>
        <v>0.006622516556291391</v>
      </c>
    </row>
    <row r="185" spans="1:7" ht="12.75">
      <c r="A185" s="141" t="s">
        <v>328</v>
      </c>
      <c r="B185" s="157" t="s">
        <v>331</v>
      </c>
      <c r="C185" s="157" t="s">
        <v>74</v>
      </c>
      <c r="D185" s="140">
        <v>5</v>
      </c>
      <c r="E185" s="140">
        <v>1</v>
      </c>
      <c r="F185" s="140">
        <f>SUM(D185:E185)</f>
        <v>6</v>
      </c>
      <c r="G185" s="158">
        <f t="shared" si="17"/>
        <v>0.039735099337748346</v>
      </c>
    </row>
    <row r="186" spans="1:7" ht="12.75">
      <c r="A186" s="141" t="s">
        <v>328</v>
      </c>
      <c r="B186" s="157" t="s">
        <v>517</v>
      </c>
      <c r="C186" s="157" t="s">
        <v>74</v>
      </c>
      <c r="D186" s="140">
        <v>1</v>
      </c>
      <c r="E186" s="140"/>
      <c r="F186" s="140">
        <f>SUM(D186:E186)</f>
        <v>1</v>
      </c>
      <c r="G186" s="158">
        <f t="shared" si="17"/>
        <v>0.006622516556291391</v>
      </c>
    </row>
    <row r="187" spans="1:7" ht="12.75">
      <c r="A187" s="141" t="s">
        <v>328</v>
      </c>
      <c r="B187" s="157" t="s">
        <v>332</v>
      </c>
      <c r="C187" s="157" t="s">
        <v>333</v>
      </c>
      <c r="D187" s="140">
        <v>18</v>
      </c>
      <c r="E187" s="140"/>
      <c r="F187" s="140">
        <f>SUM(D187:E187)</f>
        <v>18</v>
      </c>
      <c r="G187" s="158">
        <f t="shared" si="17"/>
        <v>0.11920529801324503</v>
      </c>
    </row>
    <row r="188" spans="1:7" ht="12.75">
      <c r="A188" s="141" t="s">
        <v>328</v>
      </c>
      <c r="B188" s="157" t="s">
        <v>334</v>
      </c>
      <c r="C188" s="157" t="s">
        <v>19</v>
      </c>
      <c r="D188" s="140"/>
      <c r="E188" s="140"/>
      <c r="F188" s="140"/>
      <c r="G188" s="158"/>
    </row>
    <row r="189" spans="1:7" ht="12.75">
      <c r="A189" s="141" t="s">
        <v>328</v>
      </c>
      <c r="B189" s="157" t="s">
        <v>518</v>
      </c>
      <c r="C189" s="157" t="s">
        <v>19</v>
      </c>
      <c r="D189" s="140">
        <v>1</v>
      </c>
      <c r="E189" s="140"/>
      <c r="F189" s="140">
        <f>SUM(D189:E189)</f>
        <v>1</v>
      </c>
      <c r="G189" s="158">
        <f t="shared" si="17"/>
        <v>0.006622516556291391</v>
      </c>
    </row>
    <row r="190" spans="1:7" ht="12.75">
      <c r="A190" s="141" t="s">
        <v>328</v>
      </c>
      <c r="B190" s="157" t="s">
        <v>335</v>
      </c>
      <c r="C190" s="157" t="s">
        <v>82</v>
      </c>
      <c r="D190" s="140">
        <v>30</v>
      </c>
      <c r="E190" s="140"/>
      <c r="F190" s="140">
        <f>SUM(D190:E190)</f>
        <v>30</v>
      </c>
      <c r="G190" s="158">
        <f t="shared" si="17"/>
        <v>0.1986754966887417</v>
      </c>
    </row>
    <row r="191" spans="1:7" ht="12.75">
      <c r="A191" s="141" t="s">
        <v>328</v>
      </c>
      <c r="B191" s="157" t="s">
        <v>336</v>
      </c>
      <c r="C191" s="157" t="s">
        <v>76</v>
      </c>
      <c r="D191" s="140">
        <v>74</v>
      </c>
      <c r="E191" s="140"/>
      <c r="F191" s="140">
        <f>SUM(D191:E191)</f>
        <v>74</v>
      </c>
      <c r="G191" s="158">
        <f t="shared" si="17"/>
        <v>0.4900662251655629</v>
      </c>
    </row>
    <row r="192" spans="1:7" ht="12.75">
      <c r="A192" s="141" t="s">
        <v>328</v>
      </c>
      <c r="B192" s="157" t="s">
        <v>337</v>
      </c>
      <c r="C192" s="157" t="s">
        <v>76</v>
      </c>
      <c r="D192" s="140">
        <v>1</v>
      </c>
      <c r="E192" s="140"/>
      <c r="F192" s="140">
        <f>SUM(D192:E192)</f>
        <v>1</v>
      </c>
      <c r="G192" s="158">
        <f t="shared" si="17"/>
        <v>0.006622516556291391</v>
      </c>
    </row>
    <row r="193" spans="1:7" ht="12.75">
      <c r="A193" s="141" t="s">
        <v>328</v>
      </c>
      <c r="B193" s="157" t="s">
        <v>338</v>
      </c>
      <c r="C193" s="157" t="s">
        <v>182</v>
      </c>
      <c r="D193" s="140"/>
      <c r="E193" s="140"/>
      <c r="F193" s="140"/>
      <c r="G193" s="158"/>
    </row>
    <row r="194" spans="1:7" ht="12.75">
      <c r="A194" s="141" t="s">
        <v>328</v>
      </c>
      <c r="B194" s="157" t="s">
        <v>339</v>
      </c>
      <c r="C194" s="157" t="s">
        <v>340</v>
      </c>
      <c r="D194" s="140">
        <v>19</v>
      </c>
      <c r="E194" s="140"/>
      <c r="F194" s="140">
        <f>SUM(D194:E194)</f>
        <v>19</v>
      </c>
      <c r="G194" s="158">
        <f t="shared" si="17"/>
        <v>0.12582781456953643</v>
      </c>
    </row>
    <row r="195" spans="1:7" ht="12.75">
      <c r="A195" s="160" t="s">
        <v>341</v>
      </c>
      <c r="B195" s="161"/>
      <c r="C195" s="161"/>
      <c r="D195" s="162">
        <f>SUM(D184:D194)</f>
        <v>150</v>
      </c>
      <c r="E195" s="162">
        <f>SUM(E184:E194)</f>
        <v>1</v>
      </c>
      <c r="F195" s="162">
        <f>SUM(F184:F194)</f>
        <v>151</v>
      </c>
      <c r="G195" s="163">
        <f t="shared" si="17"/>
        <v>1</v>
      </c>
    </row>
    <row r="196" spans="1:7" ht="12.75">
      <c r="A196" s="160" t="s">
        <v>533</v>
      </c>
      <c r="B196" s="161"/>
      <c r="C196" s="161"/>
      <c r="D196" s="162">
        <f>SUM(D77+D102+D125+D149+D174+D177+D183+D195)</f>
        <v>4439</v>
      </c>
      <c r="E196" s="162">
        <f>SUM(E77+E102+E125+E149+E174+E177+E183+E195)</f>
        <v>97</v>
      </c>
      <c r="F196" s="162">
        <f>SUM(F77+F102+F125+F149+F174+F177+F183+F195)</f>
        <v>4536</v>
      </c>
      <c r="G196" s="163"/>
    </row>
    <row r="197" spans="1:7" ht="12.75">
      <c r="A197" s="164" t="s">
        <v>342</v>
      </c>
      <c r="B197" s="157"/>
      <c r="C197" s="157"/>
      <c r="D197" s="140"/>
      <c r="E197" s="140"/>
      <c r="F197" s="140"/>
      <c r="G197" s="165"/>
    </row>
    <row r="198" spans="1:7" ht="12.75">
      <c r="A198" s="141" t="s">
        <v>95</v>
      </c>
      <c r="B198" s="157" t="s">
        <v>343</v>
      </c>
      <c r="C198" s="157" t="s">
        <v>43</v>
      </c>
      <c r="D198" s="140">
        <v>4</v>
      </c>
      <c r="E198" s="140"/>
      <c r="F198" s="140">
        <f>SUM(D198:E198)</f>
        <v>4</v>
      </c>
      <c r="G198" s="158">
        <f aca="true" t="shared" si="18" ref="G198:G228">F198/$F$228</f>
        <v>0.0076481835564053535</v>
      </c>
    </row>
    <row r="199" spans="1:7" ht="12.75">
      <c r="A199" s="141" t="s">
        <v>95</v>
      </c>
      <c r="B199" s="157" t="s">
        <v>344</v>
      </c>
      <c r="C199" s="166" t="s">
        <v>107</v>
      </c>
      <c r="D199" s="140">
        <v>9</v>
      </c>
      <c r="E199" s="140"/>
      <c r="F199" s="140">
        <f>SUM(D199:E199)</f>
        <v>9</v>
      </c>
      <c r="G199" s="158">
        <f t="shared" si="18"/>
        <v>0.017208413001912046</v>
      </c>
    </row>
    <row r="200" spans="1:7" ht="12.75">
      <c r="A200" s="141" t="s">
        <v>95</v>
      </c>
      <c r="B200" s="157" t="s">
        <v>345</v>
      </c>
      <c r="C200" s="166" t="s">
        <v>107</v>
      </c>
      <c r="D200" s="140">
        <v>8</v>
      </c>
      <c r="E200" s="140"/>
      <c r="F200" s="140">
        <f>SUM(D200:E200)</f>
        <v>8</v>
      </c>
      <c r="G200" s="158">
        <f t="shared" si="18"/>
        <v>0.015296367112810707</v>
      </c>
    </row>
    <row r="201" spans="1:7" ht="12.75">
      <c r="A201" s="141" t="s">
        <v>95</v>
      </c>
      <c r="B201" s="157" t="s">
        <v>519</v>
      </c>
      <c r="C201" s="166" t="s">
        <v>520</v>
      </c>
      <c r="D201" s="140">
        <v>1</v>
      </c>
      <c r="E201" s="140"/>
      <c r="F201" s="140">
        <f>SUM(D201:E201)</f>
        <v>1</v>
      </c>
      <c r="G201" s="158">
        <f t="shared" si="18"/>
        <v>0.0019120458891013384</v>
      </c>
    </row>
    <row r="202" spans="1:7" ht="12.75">
      <c r="A202" s="141" t="s">
        <v>95</v>
      </c>
      <c r="B202" s="157" t="s">
        <v>346</v>
      </c>
      <c r="C202" s="157" t="s">
        <v>44</v>
      </c>
      <c r="D202" s="140">
        <v>9</v>
      </c>
      <c r="E202" s="140"/>
      <c r="F202" s="140">
        <f aca="true" t="shared" si="19" ref="F202:F227">SUM(D202:E202)</f>
        <v>9</v>
      </c>
      <c r="G202" s="158">
        <f t="shared" si="18"/>
        <v>0.017208413001912046</v>
      </c>
    </row>
    <row r="203" spans="1:7" ht="12.75">
      <c r="A203" s="141" t="s">
        <v>95</v>
      </c>
      <c r="B203" s="157" t="s">
        <v>347</v>
      </c>
      <c r="C203" s="157" t="s">
        <v>44</v>
      </c>
      <c r="D203" s="140">
        <v>5</v>
      </c>
      <c r="E203" s="140">
        <v>1</v>
      </c>
      <c r="F203" s="140">
        <f t="shared" si="19"/>
        <v>6</v>
      </c>
      <c r="G203" s="158">
        <f t="shared" si="18"/>
        <v>0.011472275334608031</v>
      </c>
    </row>
    <row r="204" spans="1:7" ht="12.75">
      <c r="A204" s="141" t="s">
        <v>95</v>
      </c>
      <c r="B204" s="157" t="s">
        <v>348</v>
      </c>
      <c r="C204" s="157" t="s">
        <v>349</v>
      </c>
      <c r="D204" s="140">
        <v>1</v>
      </c>
      <c r="E204" s="140"/>
      <c r="F204" s="140">
        <f t="shared" si="19"/>
        <v>1</v>
      </c>
      <c r="G204" s="158">
        <f t="shared" si="18"/>
        <v>0.0019120458891013384</v>
      </c>
    </row>
    <row r="205" spans="1:7" ht="12.75">
      <c r="A205" s="141" t="s">
        <v>95</v>
      </c>
      <c r="B205" s="157" t="s">
        <v>350</v>
      </c>
      <c r="C205" s="157" t="s">
        <v>351</v>
      </c>
      <c r="D205" s="140">
        <v>4</v>
      </c>
      <c r="E205" s="140">
        <v>1</v>
      </c>
      <c r="F205" s="140">
        <f t="shared" si="19"/>
        <v>5</v>
      </c>
      <c r="G205" s="158">
        <f t="shared" si="18"/>
        <v>0.009560229445506692</v>
      </c>
    </row>
    <row r="206" spans="1:7" ht="12.75">
      <c r="A206" s="141" t="s">
        <v>95</v>
      </c>
      <c r="B206" s="157" t="s">
        <v>352</v>
      </c>
      <c r="C206" s="157" t="s">
        <v>353</v>
      </c>
      <c r="D206" s="140">
        <v>1</v>
      </c>
      <c r="E206" s="140"/>
      <c r="F206" s="140">
        <f t="shared" si="19"/>
        <v>1</v>
      </c>
      <c r="G206" s="158">
        <f t="shared" si="18"/>
        <v>0.0019120458891013384</v>
      </c>
    </row>
    <row r="207" spans="1:7" ht="12.75">
      <c r="A207" s="141" t="s">
        <v>95</v>
      </c>
      <c r="B207" s="157" t="s">
        <v>354</v>
      </c>
      <c r="C207" s="157" t="s">
        <v>355</v>
      </c>
      <c r="D207" s="140">
        <v>18</v>
      </c>
      <c r="E207" s="140"/>
      <c r="F207" s="140">
        <f t="shared" si="19"/>
        <v>18</v>
      </c>
      <c r="G207" s="158">
        <f t="shared" si="18"/>
        <v>0.03441682600382409</v>
      </c>
    </row>
    <row r="208" spans="1:7" ht="12.75">
      <c r="A208" s="141" t="s">
        <v>95</v>
      </c>
      <c r="B208" s="157" t="s">
        <v>356</v>
      </c>
      <c r="C208" s="157" t="s">
        <v>47</v>
      </c>
      <c r="D208" s="140">
        <v>7</v>
      </c>
      <c r="E208" s="140"/>
      <c r="F208" s="140">
        <f t="shared" si="19"/>
        <v>7</v>
      </c>
      <c r="G208" s="158">
        <f t="shared" si="18"/>
        <v>0.01338432122370937</v>
      </c>
    </row>
    <row r="209" spans="1:7" ht="12.75">
      <c r="A209" s="141" t="s">
        <v>95</v>
      </c>
      <c r="B209" s="157" t="s">
        <v>357</v>
      </c>
      <c r="C209" s="157" t="s">
        <v>48</v>
      </c>
      <c r="D209" s="140">
        <v>40</v>
      </c>
      <c r="E209" s="140"/>
      <c r="F209" s="140">
        <f t="shared" si="19"/>
        <v>40</v>
      </c>
      <c r="G209" s="158">
        <f t="shared" si="18"/>
        <v>0.07648183556405354</v>
      </c>
    </row>
    <row r="210" spans="1:7" ht="12.75">
      <c r="A210" s="141" t="s">
        <v>95</v>
      </c>
      <c r="B210" s="157" t="s">
        <v>358</v>
      </c>
      <c r="C210" s="157" t="s">
        <v>330</v>
      </c>
      <c r="D210" s="140">
        <v>3</v>
      </c>
      <c r="E210" s="140"/>
      <c r="F210" s="140">
        <f t="shared" si="19"/>
        <v>3</v>
      </c>
      <c r="G210" s="158">
        <f t="shared" si="18"/>
        <v>0.0057361376673040155</v>
      </c>
    </row>
    <row r="211" spans="1:7" ht="12.75">
      <c r="A211" s="141" t="s">
        <v>95</v>
      </c>
      <c r="B211" s="157" t="s">
        <v>359</v>
      </c>
      <c r="C211" s="157" t="s">
        <v>360</v>
      </c>
      <c r="D211" s="140">
        <v>1</v>
      </c>
      <c r="E211" s="140"/>
      <c r="F211" s="140">
        <f t="shared" si="19"/>
        <v>1</v>
      </c>
      <c r="G211" s="158">
        <f t="shared" si="18"/>
        <v>0.0019120458891013384</v>
      </c>
    </row>
    <row r="212" spans="1:7" ht="12.75">
      <c r="A212" s="141" t="s">
        <v>95</v>
      </c>
      <c r="B212" s="157" t="s">
        <v>361</v>
      </c>
      <c r="C212" s="157" t="s">
        <v>360</v>
      </c>
      <c r="D212" s="140">
        <v>146</v>
      </c>
      <c r="E212" s="140"/>
      <c r="F212" s="140">
        <f t="shared" si="19"/>
        <v>146</v>
      </c>
      <c r="G212" s="158">
        <f t="shared" si="18"/>
        <v>0.27915869980879543</v>
      </c>
    </row>
    <row r="213" spans="1:7" ht="12.75">
      <c r="A213" s="141" t="s">
        <v>95</v>
      </c>
      <c r="B213" s="157" t="s">
        <v>362</v>
      </c>
      <c r="C213" s="157" t="s">
        <v>363</v>
      </c>
      <c r="D213" s="140">
        <v>39</v>
      </c>
      <c r="E213" s="140"/>
      <c r="F213" s="140">
        <f t="shared" si="19"/>
        <v>39</v>
      </c>
      <c r="G213" s="158">
        <f t="shared" si="18"/>
        <v>0.0745697896749522</v>
      </c>
    </row>
    <row r="214" spans="1:7" ht="12.75">
      <c r="A214" s="141" t="s">
        <v>95</v>
      </c>
      <c r="B214" s="157" t="s">
        <v>364</v>
      </c>
      <c r="C214" s="157" t="s">
        <v>50</v>
      </c>
      <c r="D214" s="140">
        <v>22</v>
      </c>
      <c r="E214" s="140"/>
      <c r="F214" s="140">
        <f t="shared" si="19"/>
        <v>22</v>
      </c>
      <c r="G214" s="158">
        <f t="shared" si="18"/>
        <v>0.04206500956022945</v>
      </c>
    </row>
    <row r="215" spans="1:7" ht="12.75">
      <c r="A215" s="141" t="s">
        <v>95</v>
      </c>
      <c r="B215" s="157" t="s">
        <v>365</v>
      </c>
      <c r="C215" s="157" t="s">
        <v>51</v>
      </c>
      <c r="D215" s="140">
        <v>10</v>
      </c>
      <c r="E215" s="140"/>
      <c r="F215" s="140">
        <f t="shared" si="19"/>
        <v>10</v>
      </c>
      <c r="G215" s="158">
        <f t="shared" si="18"/>
        <v>0.019120458891013385</v>
      </c>
    </row>
    <row r="216" spans="1:7" ht="12.75">
      <c r="A216" s="141" t="s">
        <v>95</v>
      </c>
      <c r="B216" s="157" t="s">
        <v>366</v>
      </c>
      <c r="C216" s="157" t="s">
        <v>51</v>
      </c>
      <c r="D216" s="140">
        <v>8</v>
      </c>
      <c r="E216" s="140"/>
      <c r="F216" s="140">
        <f t="shared" si="19"/>
        <v>8</v>
      </c>
      <c r="G216" s="158">
        <f t="shared" si="18"/>
        <v>0.015296367112810707</v>
      </c>
    </row>
    <row r="217" spans="1:7" ht="12.75">
      <c r="A217" s="141" t="s">
        <v>95</v>
      </c>
      <c r="B217" s="157" t="s">
        <v>367</v>
      </c>
      <c r="C217" s="157" t="s">
        <v>52</v>
      </c>
      <c r="D217" s="140">
        <v>17</v>
      </c>
      <c r="E217" s="140"/>
      <c r="F217" s="140">
        <f t="shared" si="19"/>
        <v>17</v>
      </c>
      <c r="G217" s="158">
        <f t="shared" si="18"/>
        <v>0.032504780114722756</v>
      </c>
    </row>
    <row r="218" spans="1:7" ht="12.75">
      <c r="A218" s="141" t="s">
        <v>95</v>
      </c>
      <c r="B218" s="157" t="s">
        <v>369</v>
      </c>
      <c r="C218" s="157" t="s">
        <v>370</v>
      </c>
      <c r="D218" s="140">
        <v>22</v>
      </c>
      <c r="E218" s="140"/>
      <c r="F218" s="140">
        <f t="shared" si="19"/>
        <v>22</v>
      </c>
      <c r="G218" s="158">
        <f t="shared" si="18"/>
        <v>0.04206500956022945</v>
      </c>
    </row>
    <row r="219" spans="1:7" ht="12.75">
      <c r="A219" s="141" t="s">
        <v>95</v>
      </c>
      <c r="B219" s="157" t="s">
        <v>371</v>
      </c>
      <c r="C219" s="157" t="s">
        <v>54</v>
      </c>
      <c r="D219" s="140">
        <v>3</v>
      </c>
      <c r="E219" s="140"/>
      <c r="F219" s="140">
        <f t="shared" si="19"/>
        <v>3</v>
      </c>
      <c r="G219" s="158">
        <f t="shared" si="18"/>
        <v>0.0057361376673040155</v>
      </c>
    </row>
    <row r="220" spans="1:7" ht="12.75">
      <c r="A220" s="141" t="s">
        <v>95</v>
      </c>
      <c r="B220" s="157" t="s">
        <v>372</v>
      </c>
      <c r="C220" s="157" t="s">
        <v>154</v>
      </c>
      <c r="D220" s="140">
        <v>42</v>
      </c>
      <c r="E220" s="140"/>
      <c r="F220" s="140">
        <f t="shared" si="19"/>
        <v>42</v>
      </c>
      <c r="G220" s="158">
        <f t="shared" si="18"/>
        <v>0.08030592734225621</v>
      </c>
    </row>
    <row r="221" spans="1:7" ht="12.75">
      <c r="A221" s="141" t="s">
        <v>95</v>
      </c>
      <c r="B221" s="157" t="s">
        <v>373</v>
      </c>
      <c r="C221" s="157" t="s">
        <v>55</v>
      </c>
      <c r="D221" s="140">
        <v>5</v>
      </c>
      <c r="E221" s="140"/>
      <c r="F221" s="140">
        <f t="shared" si="19"/>
        <v>5</v>
      </c>
      <c r="G221" s="158">
        <f t="shared" si="18"/>
        <v>0.009560229445506692</v>
      </c>
    </row>
    <row r="222" spans="1:7" ht="12.75">
      <c r="A222" s="141" t="s">
        <v>95</v>
      </c>
      <c r="B222" s="157" t="s">
        <v>374</v>
      </c>
      <c r="C222" s="157" t="s">
        <v>57</v>
      </c>
      <c r="D222" s="140">
        <v>19</v>
      </c>
      <c r="E222" s="140">
        <v>1</v>
      </c>
      <c r="F222" s="140">
        <f t="shared" si="19"/>
        <v>20</v>
      </c>
      <c r="G222" s="158">
        <f t="shared" si="18"/>
        <v>0.03824091778202677</v>
      </c>
    </row>
    <row r="223" spans="1:7" ht="12.75">
      <c r="A223" s="141" t="s">
        <v>95</v>
      </c>
      <c r="B223" s="157" t="s">
        <v>375</v>
      </c>
      <c r="C223" s="157" t="s">
        <v>376</v>
      </c>
      <c r="D223" s="140">
        <v>13</v>
      </c>
      <c r="E223" s="140"/>
      <c r="F223" s="140">
        <f t="shared" si="19"/>
        <v>13</v>
      </c>
      <c r="G223" s="158">
        <f t="shared" si="18"/>
        <v>0.0248565965583174</v>
      </c>
    </row>
    <row r="224" spans="1:7" ht="12.75">
      <c r="A224" s="141" t="s">
        <v>95</v>
      </c>
      <c r="B224" s="157" t="s">
        <v>377</v>
      </c>
      <c r="C224" s="157" t="s">
        <v>61</v>
      </c>
      <c r="D224" s="140">
        <v>12</v>
      </c>
      <c r="E224" s="140"/>
      <c r="F224" s="140">
        <f t="shared" si="19"/>
        <v>12</v>
      </c>
      <c r="G224" s="158">
        <f t="shared" si="18"/>
        <v>0.022944550669216062</v>
      </c>
    </row>
    <row r="225" spans="1:7" ht="12.75">
      <c r="A225" s="141" t="s">
        <v>95</v>
      </c>
      <c r="B225" s="157" t="s">
        <v>378</v>
      </c>
      <c r="C225" s="157" t="s">
        <v>59</v>
      </c>
      <c r="D225" s="140">
        <v>14</v>
      </c>
      <c r="E225" s="140"/>
      <c r="F225" s="140">
        <f t="shared" si="19"/>
        <v>14</v>
      </c>
      <c r="G225" s="158">
        <f t="shared" si="18"/>
        <v>0.02676864244741874</v>
      </c>
    </row>
    <row r="226" spans="1:7" ht="12.75">
      <c r="A226" s="141" t="s">
        <v>95</v>
      </c>
      <c r="B226" s="157" t="s">
        <v>379</v>
      </c>
      <c r="C226" s="157" t="s">
        <v>60</v>
      </c>
      <c r="D226" s="140">
        <v>13</v>
      </c>
      <c r="E226" s="140"/>
      <c r="F226" s="140">
        <f t="shared" si="19"/>
        <v>13</v>
      </c>
      <c r="G226" s="158">
        <f t="shared" si="18"/>
        <v>0.0248565965583174</v>
      </c>
    </row>
    <row r="227" spans="1:7" ht="12.75">
      <c r="A227" s="141" t="s">
        <v>95</v>
      </c>
      <c r="B227" s="157" t="s">
        <v>380</v>
      </c>
      <c r="C227" s="157" t="s">
        <v>381</v>
      </c>
      <c r="D227" s="140">
        <v>23</v>
      </c>
      <c r="E227" s="140">
        <v>1</v>
      </c>
      <c r="F227" s="140">
        <f t="shared" si="19"/>
        <v>24</v>
      </c>
      <c r="G227" s="158">
        <f t="shared" si="18"/>
        <v>0.045889101338432124</v>
      </c>
    </row>
    <row r="228" spans="1:7" ht="12.75">
      <c r="A228" s="160" t="s">
        <v>382</v>
      </c>
      <c r="B228" s="161"/>
      <c r="C228" s="161"/>
      <c r="D228" s="162">
        <f>SUM(D198:D227)</f>
        <v>519</v>
      </c>
      <c r="E228" s="162">
        <f>SUM(E198:E227)</f>
        <v>4</v>
      </c>
      <c r="F228" s="162">
        <f>SUM(F198:F227)</f>
        <v>523</v>
      </c>
      <c r="G228" s="163">
        <f t="shared" si="18"/>
        <v>1</v>
      </c>
    </row>
    <row r="229" spans="1:7" ht="12.75">
      <c r="A229" s="141" t="s">
        <v>214</v>
      </c>
      <c r="B229" s="157" t="s">
        <v>383</v>
      </c>
      <c r="C229" s="157" t="s">
        <v>384</v>
      </c>
      <c r="D229" s="140">
        <v>67</v>
      </c>
      <c r="E229" s="140">
        <v>1</v>
      </c>
      <c r="F229" s="140">
        <f>SUM(D229:E229)</f>
        <v>68</v>
      </c>
      <c r="G229" s="158">
        <f>F229/$F$251</f>
        <v>0.0834355828220859</v>
      </c>
    </row>
    <row r="230" spans="1:7" ht="12.75">
      <c r="A230" s="141" t="s">
        <v>214</v>
      </c>
      <c r="B230" s="157" t="s">
        <v>385</v>
      </c>
      <c r="C230" s="157" t="s">
        <v>386</v>
      </c>
      <c r="D230" s="140">
        <v>38</v>
      </c>
      <c r="E230" s="140"/>
      <c r="F230" s="140">
        <f>SUM(D230:E230)</f>
        <v>38</v>
      </c>
      <c r="G230" s="158">
        <f aca="true" t="shared" si="20" ref="G230:G251">F230/$F$251</f>
        <v>0.046625766871165646</v>
      </c>
    </row>
    <row r="231" spans="1:7" ht="12.75">
      <c r="A231" s="141" t="s">
        <v>214</v>
      </c>
      <c r="B231" s="157" t="s">
        <v>387</v>
      </c>
      <c r="C231" s="157" t="s">
        <v>62</v>
      </c>
      <c r="D231" s="140"/>
      <c r="E231" s="140"/>
      <c r="F231" s="140"/>
      <c r="G231" s="158"/>
    </row>
    <row r="232" spans="1:7" ht="12.75">
      <c r="A232" s="141" t="s">
        <v>214</v>
      </c>
      <c r="B232" s="157" t="s">
        <v>521</v>
      </c>
      <c r="C232" s="157" t="s">
        <v>522</v>
      </c>
      <c r="D232" s="140">
        <v>1</v>
      </c>
      <c r="E232" s="140"/>
      <c r="F232" s="140">
        <f aca="true" t="shared" si="21" ref="F232:F249">SUM(D232:E232)</f>
        <v>1</v>
      </c>
      <c r="G232" s="158">
        <f t="shared" si="20"/>
        <v>0.001226993865030675</v>
      </c>
    </row>
    <row r="233" spans="1:7" ht="12.75">
      <c r="A233" s="141" t="s">
        <v>214</v>
      </c>
      <c r="B233" s="157" t="s">
        <v>388</v>
      </c>
      <c r="C233" s="157" t="s">
        <v>389</v>
      </c>
      <c r="D233" s="140">
        <v>420</v>
      </c>
      <c r="E233" s="140">
        <v>3</v>
      </c>
      <c r="F233" s="140">
        <f t="shared" si="21"/>
        <v>423</v>
      </c>
      <c r="G233" s="158">
        <f t="shared" si="20"/>
        <v>0.5190184049079755</v>
      </c>
    </row>
    <row r="234" spans="1:7" ht="12.75">
      <c r="A234" s="141" t="s">
        <v>214</v>
      </c>
      <c r="B234" s="157" t="s">
        <v>390</v>
      </c>
      <c r="C234" s="157" t="s">
        <v>391</v>
      </c>
      <c r="D234" s="140">
        <v>23</v>
      </c>
      <c r="E234" s="140"/>
      <c r="F234" s="140">
        <f t="shared" si="21"/>
        <v>23</v>
      </c>
      <c r="G234" s="158">
        <f t="shared" si="20"/>
        <v>0.02822085889570552</v>
      </c>
    </row>
    <row r="235" spans="1:7" ht="12.75">
      <c r="A235" s="141" t="s">
        <v>214</v>
      </c>
      <c r="B235" s="157" t="s">
        <v>392</v>
      </c>
      <c r="C235" s="157" t="s">
        <v>393</v>
      </c>
      <c r="D235" s="140">
        <v>66</v>
      </c>
      <c r="E235" s="140"/>
      <c r="F235" s="140">
        <f t="shared" si="21"/>
        <v>66</v>
      </c>
      <c r="G235" s="158">
        <f t="shared" si="20"/>
        <v>0.08098159509202454</v>
      </c>
    </row>
    <row r="236" spans="1:7" ht="12.75">
      <c r="A236" s="141" t="s">
        <v>214</v>
      </c>
      <c r="B236" s="157" t="s">
        <v>394</v>
      </c>
      <c r="C236" s="157" t="s">
        <v>395</v>
      </c>
      <c r="D236" s="140">
        <v>22</v>
      </c>
      <c r="E236" s="140"/>
      <c r="F236" s="140">
        <f t="shared" si="21"/>
        <v>22</v>
      </c>
      <c r="G236" s="158">
        <f t="shared" si="20"/>
        <v>0.026993865030674847</v>
      </c>
    </row>
    <row r="237" spans="1:7" ht="12.75">
      <c r="A237" s="141" t="s">
        <v>214</v>
      </c>
      <c r="B237" s="157" t="s">
        <v>396</v>
      </c>
      <c r="C237" s="157" t="s">
        <v>63</v>
      </c>
      <c r="D237" s="140">
        <v>3</v>
      </c>
      <c r="E237" s="140"/>
      <c r="F237" s="140">
        <f t="shared" si="21"/>
        <v>3</v>
      </c>
      <c r="G237" s="158">
        <f t="shared" si="20"/>
        <v>0.0036809815950920245</v>
      </c>
    </row>
    <row r="238" spans="1:7" ht="12.75">
      <c r="A238" s="141" t="s">
        <v>214</v>
      </c>
      <c r="B238" s="157" t="s">
        <v>397</v>
      </c>
      <c r="C238" s="157" t="s">
        <v>398</v>
      </c>
      <c r="D238" s="140"/>
      <c r="E238" s="140"/>
      <c r="F238" s="140"/>
      <c r="G238" s="158"/>
    </row>
    <row r="239" spans="1:7" ht="12.75">
      <c r="A239" s="141" t="s">
        <v>214</v>
      </c>
      <c r="B239" s="157" t="s">
        <v>399</v>
      </c>
      <c r="C239" s="157" t="s">
        <v>398</v>
      </c>
      <c r="D239" s="140">
        <v>90</v>
      </c>
      <c r="E239" s="140"/>
      <c r="F239" s="140">
        <f t="shared" si="21"/>
        <v>90</v>
      </c>
      <c r="G239" s="158">
        <f t="shared" si="20"/>
        <v>0.11042944785276074</v>
      </c>
    </row>
    <row r="240" spans="1:7" ht="12.75">
      <c r="A240" s="141" t="s">
        <v>214</v>
      </c>
      <c r="B240" s="157" t="s">
        <v>400</v>
      </c>
      <c r="C240" s="157" t="s">
        <v>64</v>
      </c>
      <c r="D240" s="140">
        <v>1</v>
      </c>
      <c r="E240" s="140"/>
      <c r="F240" s="140">
        <f t="shared" si="21"/>
        <v>1</v>
      </c>
      <c r="G240" s="158">
        <f t="shared" si="20"/>
        <v>0.001226993865030675</v>
      </c>
    </row>
    <row r="241" spans="1:7" ht="12.75">
      <c r="A241" s="141" t="s">
        <v>214</v>
      </c>
      <c r="B241" s="157" t="s">
        <v>401</v>
      </c>
      <c r="C241" s="157" t="s">
        <v>65</v>
      </c>
      <c r="D241" s="140"/>
      <c r="E241" s="140"/>
      <c r="F241" s="140"/>
      <c r="G241" s="158"/>
    </row>
    <row r="242" spans="1:7" ht="12.75">
      <c r="A242" s="141" t="s">
        <v>214</v>
      </c>
      <c r="B242" s="157" t="s">
        <v>402</v>
      </c>
      <c r="C242" s="157" t="s">
        <v>403</v>
      </c>
      <c r="D242" s="140"/>
      <c r="E242" s="140"/>
      <c r="F242" s="140"/>
      <c r="G242" s="158"/>
    </row>
    <row r="243" spans="1:7" ht="12.75">
      <c r="A243" s="141" t="s">
        <v>214</v>
      </c>
      <c r="B243" s="157" t="s">
        <v>404</v>
      </c>
      <c r="C243" s="157" t="s">
        <v>403</v>
      </c>
      <c r="D243" s="140">
        <v>37</v>
      </c>
      <c r="E243" s="140"/>
      <c r="F243" s="140">
        <f t="shared" si="21"/>
        <v>37</v>
      </c>
      <c r="G243" s="158">
        <f t="shared" si="20"/>
        <v>0.04539877300613497</v>
      </c>
    </row>
    <row r="244" spans="1:7" ht="12.75">
      <c r="A244" s="141" t="s">
        <v>214</v>
      </c>
      <c r="B244" s="157" t="s">
        <v>405</v>
      </c>
      <c r="C244" s="157" t="s">
        <v>66</v>
      </c>
      <c r="D244" s="140">
        <v>4</v>
      </c>
      <c r="E244" s="140"/>
      <c r="F244" s="140">
        <f t="shared" si="21"/>
        <v>4</v>
      </c>
      <c r="G244" s="158">
        <f t="shared" si="20"/>
        <v>0.0049079754601227</v>
      </c>
    </row>
    <row r="245" spans="1:7" ht="12.75">
      <c r="A245" s="141" t="s">
        <v>214</v>
      </c>
      <c r="B245" s="157" t="s">
        <v>406</v>
      </c>
      <c r="C245" s="157" t="s">
        <v>407</v>
      </c>
      <c r="D245" s="140">
        <v>5</v>
      </c>
      <c r="E245" s="140"/>
      <c r="F245" s="140">
        <f t="shared" si="21"/>
        <v>5</v>
      </c>
      <c r="G245" s="158">
        <f t="shared" si="20"/>
        <v>0.006134969325153374</v>
      </c>
    </row>
    <row r="246" spans="1:7" ht="12.75">
      <c r="A246" s="141" t="s">
        <v>214</v>
      </c>
      <c r="B246" s="157" t="s">
        <v>408</v>
      </c>
      <c r="C246" s="157" t="s">
        <v>409</v>
      </c>
      <c r="D246" s="140">
        <v>25</v>
      </c>
      <c r="E246" s="140"/>
      <c r="F246" s="140">
        <f t="shared" si="21"/>
        <v>25</v>
      </c>
      <c r="G246" s="158">
        <f t="shared" si="20"/>
        <v>0.03067484662576687</v>
      </c>
    </row>
    <row r="247" spans="1:7" ht="12.75">
      <c r="A247" s="141" t="s">
        <v>214</v>
      </c>
      <c r="B247" s="157" t="s">
        <v>410</v>
      </c>
      <c r="C247" s="157" t="s">
        <v>77</v>
      </c>
      <c r="D247" s="140">
        <v>7</v>
      </c>
      <c r="E247" s="140"/>
      <c r="F247" s="140">
        <f t="shared" si="21"/>
        <v>7</v>
      </c>
      <c r="G247" s="158">
        <f t="shared" si="20"/>
        <v>0.008588957055214725</v>
      </c>
    </row>
    <row r="248" spans="1:7" ht="12.75">
      <c r="A248" s="141" t="s">
        <v>214</v>
      </c>
      <c r="B248" s="157" t="s">
        <v>525</v>
      </c>
      <c r="C248" s="157" t="s">
        <v>526</v>
      </c>
      <c r="D248" s="140">
        <v>1</v>
      </c>
      <c r="E248" s="140"/>
      <c r="F248" s="140">
        <f t="shared" si="21"/>
        <v>1</v>
      </c>
      <c r="G248" s="158">
        <f t="shared" si="20"/>
        <v>0.001226993865030675</v>
      </c>
    </row>
    <row r="249" spans="1:7" ht="12.75">
      <c r="A249" s="141" t="s">
        <v>214</v>
      </c>
      <c r="B249" s="157" t="s">
        <v>523</v>
      </c>
      <c r="C249" s="157" t="s">
        <v>524</v>
      </c>
      <c r="D249" s="140">
        <v>1</v>
      </c>
      <c r="E249" s="140"/>
      <c r="F249" s="140">
        <f t="shared" si="21"/>
        <v>1</v>
      </c>
      <c r="G249" s="158">
        <f t="shared" si="20"/>
        <v>0.001226993865030675</v>
      </c>
    </row>
    <row r="250" spans="1:7" ht="12.75">
      <c r="A250" s="141" t="s">
        <v>214</v>
      </c>
      <c r="B250" s="157" t="s">
        <v>411</v>
      </c>
      <c r="C250" s="157" t="s">
        <v>412</v>
      </c>
      <c r="D250" s="140"/>
      <c r="E250" s="140"/>
      <c r="F250" s="140"/>
      <c r="G250" s="158"/>
    </row>
    <row r="251" spans="1:7" ht="12.75">
      <c r="A251" s="160" t="s">
        <v>413</v>
      </c>
      <c r="B251" s="161"/>
      <c r="C251" s="161"/>
      <c r="D251" s="162">
        <f>SUM(D229:D250)</f>
        <v>811</v>
      </c>
      <c r="E251" s="162">
        <f>SUM(E229:E250)</f>
        <v>4</v>
      </c>
      <c r="F251" s="162">
        <f>SUM(F229:F250)</f>
        <v>815</v>
      </c>
      <c r="G251" s="163">
        <f t="shared" si="20"/>
        <v>1</v>
      </c>
    </row>
    <row r="252" spans="1:7" ht="12.75">
      <c r="A252" s="141" t="s">
        <v>246</v>
      </c>
      <c r="B252" s="157" t="s">
        <v>414</v>
      </c>
      <c r="C252" s="157" t="s">
        <v>415</v>
      </c>
      <c r="D252" s="140">
        <v>54</v>
      </c>
      <c r="E252" s="140">
        <v>1</v>
      </c>
      <c r="F252" s="140">
        <f aca="true" t="shared" si="22" ref="F252:F279">SUM(D252:E252)</f>
        <v>55</v>
      </c>
      <c r="G252" s="158">
        <f aca="true" t="shared" si="23" ref="G252:G280">F252/$F$280</f>
        <v>0.02626552053486151</v>
      </c>
    </row>
    <row r="253" spans="1:7" ht="12.75">
      <c r="A253" s="141" t="s">
        <v>246</v>
      </c>
      <c r="B253" s="157" t="s">
        <v>416</v>
      </c>
      <c r="C253" s="157" t="s">
        <v>417</v>
      </c>
      <c r="D253" s="140">
        <v>1</v>
      </c>
      <c r="E253" s="140"/>
      <c r="F253" s="140">
        <f t="shared" si="22"/>
        <v>1</v>
      </c>
      <c r="G253" s="158">
        <f t="shared" si="23"/>
        <v>0.0004775549188156638</v>
      </c>
    </row>
    <row r="254" spans="1:7" ht="12.75">
      <c r="A254" s="141" t="s">
        <v>246</v>
      </c>
      <c r="B254" s="157" t="s">
        <v>418</v>
      </c>
      <c r="C254" s="157" t="s">
        <v>419</v>
      </c>
      <c r="D254" s="140">
        <v>35</v>
      </c>
      <c r="E254" s="140"/>
      <c r="F254" s="140">
        <f t="shared" si="22"/>
        <v>35</v>
      </c>
      <c r="G254" s="158">
        <f t="shared" si="23"/>
        <v>0.016714422158548233</v>
      </c>
    </row>
    <row r="255" spans="1:7" ht="12.75">
      <c r="A255" s="141" t="s">
        <v>246</v>
      </c>
      <c r="B255" s="157" t="s">
        <v>420</v>
      </c>
      <c r="C255" s="157" t="s">
        <v>421</v>
      </c>
      <c r="D255" s="140">
        <v>20</v>
      </c>
      <c r="E255" s="140"/>
      <c r="F255" s="140">
        <f t="shared" si="22"/>
        <v>20</v>
      </c>
      <c r="G255" s="158">
        <f t="shared" si="23"/>
        <v>0.009551098376313277</v>
      </c>
    </row>
    <row r="256" spans="1:7" ht="12.75">
      <c r="A256" s="141" t="s">
        <v>246</v>
      </c>
      <c r="B256" s="157" t="s">
        <v>422</v>
      </c>
      <c r="C256" s="157" t="s">
        <v>423</v>
      </c>
      <c r="D256" s="140">
        <v>6</v>
      </c>
      <c r="E256" s="140"/>
      <c r="F256" s="140">
        <f t="shared" si="22"/>
        <v>6</v>
      </c>
      <c r="G256" s="158">
        <f t="shared" si="23"/>
        <v>0.0028653295128939827</v>
      </c>
    </row>
    <row r="257" spans="1:7" ht="12.75">
      <c r="A257" s="141" t="s">
        <v>246</v>
      </c>
      <c r="B257" s="157" t="s">
        <v>424</v>
      </c>
      <c r="C257" s="157" t="s">
        <v>425</v>
      </c>
      <c r="D257" s="140">
        <v>89</v>
      </c>
      <c r="E257" s="140"/>
      <c r="F257" s="140">
        <f t="shared" si="22"/>
        <v>89</v>
      </c>
      <c r="G257" s="158">
        <f t="shared" si="23"/>
        <v>0.04250238777459408</v>
      </c>
    </row>
    <row r="258" spans="1:7" ht="12.75">
      <c r="A258" s="141" t="s">
        <v>246</v>
      </c>
      <c r="B258" s="157" t="s">
        <v>426</v>
      </c>
      <c r="C258" s="157" t="s">
        <v>73</v>
      </c>
      <c r="D258" s="140">
        <v>731</v>
      </c>
      <c r="E258" s="140">
        <v>1</v>
      </c>
      <c r="F258" s="140">
        <f t="shared" si="22"/>
        <v>732</v>
      </c>
      <c r="G258" s="158">
        <f t="shared" si="23"/>
        <v>0.3495702005730659</v>
      </c>
    </row>
    <row r="259" spans="1:7" ht="12.75">
      <c r="A259" s="141" t="s">
        <v>246</v>
      </c>
      <c r="B259" s="157" t="s">
        <v>427</v>
      </c>
      <c r="C259" s="157" t="s">
        <v>14</v>
      </c>
      <c r="D259" s="140">
        <v>31</v>
      </c>
      <c r="E259" s="140">
        <v>2</v>
      </c>
      <c r="F259" s="140">
        <f t="shared" si="22"/>
        <v>33</v>
      </c>
      <c r="G259" s="158">
        <f t="shared" si="23"/>
        <v>0.015759312320916905</v>
      </c>
    </row>
    <row r="260" spans="1:7" ht="12.75">
      <c r="A260" s="141" t="s">
        <v>246</v>
      </c>
      <c r="B260" s="157" t="s">
        <v>428</v>
      </c>
      <c r="C260" s="157" t="s">
        <v>14</v>
      </c>
      <c r="D260" s="140"/>
      <c r="E260" s="140"/>
      <c r="F260" s="140"/>
      <c r="G260" s="158"/>
    </row>
    <row r="261" spans="1:7" ht="12.75">
      <c r="A261" s="141" t="s">
        <v>246</v>
      </c>
      <c r="B261" s="157" t="s">
        <v>429</v>
      </c>
      <c r="C261" s="157" t="s">
        <v>430</v>
      </c>
      <c r="D261" s="140"/>
      <c r="E261" s="140"/>
      <c r="F261" s="140"/>
      <c r="G261" s="158"/>
    </row>
    <row r="262" spans="1:7" ht="12.75">
      <c r="A262" s="141" t="s">
        <v>246</v>
      </c>
      <c r="B262" s="157" t="s">
        <v>431</v>
      </c>
      <c r="C262" s="157" t="s">
        <v>430</v>
      </c>
      <c r="D262" s="140">
        <v>7</v>
      </c>
      <c r="E262" s="140"/>
      <c r="F262" s="140">
        <f t="shared" si="22"/>
        <v>7</v>
      </c>
      <c r="G262" s="158">
        <f t="shared" si="23"/>
        <v>0.0033428844317096467</v>
      </c>
    </row>
    <row r="263" spans="1:7" ht="12.75">
      <c r="A263" s="141" t="s">
        <v>246</v>
      </c>
      <c r="B263" s="157" t="s">
        <v>432</v>
      </c>
      <c r="C263" s="157" t="s">
        <v>433</v>
      </c>
      <c r="D263" s="140">
        <v>5</v>
      </c>
      <c r="E263" s="140"/>
      <c r="F263" s="140">
        <f t="shared" si="22"/>
        <v>5</v>
      </c>
      <c r="G263" s="158">
        <f t="shared" si="23"/>
        <v>0.002387774594078319</v>
      </c>
    </row>
    <row r="264" spans="1:7" ht="12.75">
      <c r="A264" s="141" t="s">
        <v>246</v>
      </c>
      <c r="B264" s="157" t="s">
        <v>429</v>
      </c>
      <c r="C264" s="157" t="s">
        <v>434</v>
      </c>
      <c r="D264" s="140">
        <v>96</v>
      </c>
      <c r="E264" s="140"/>
      <c r="F264" s="140">
        <f t="shared" si="22"/>
        <v>96</v>
      </c>
      <c r="G264" s="158">
        <f t="shared" si="23"/>
        <v>0.045845272206303724</v>
      </c>
    </row>
    <row r="265" spans="1:7" ht="12.75">
      <c r="A265" s="141" t="s">
        <v>246</v>
      </c>
      <c r="B265" s="157" t="s">
        <v>435</v>
      </c>
      <c r="C265" s="157" t="s">
        <v>436</v>
      </c>
      <c r="D265" s="140">
        <v>21</v>
      </c>
      <c r="E265" s="140"/>
      <c r="F265" s="140">
        <f t="shared" si="22"/>
        <v>21</v>
      </c>
      <c r="G265" s="158">
        <f t="shared" si="23"/>
        <v>0.01002865329512894</v>
      </c>
    </row>
    <row r="266" spans="1:7" ht="12.75">
      <c r="A266" s="141" t="s">
        <v>246</v>
      </c>
      <c r="B266" s="157" t="s">
        <v>437</v>
      </c>
      <c r="C266" s="157" t="s">
        <v>438</v>
      </c>
      <c r="D266" s="140">
        <v>24</v>
      </c>
      <c r="E266" s="140"/>
      <c r="F266" s="140">
        <f t="shared" si="22"/>
        <v>24</v>
      </c>
      <c r="G266" s="158">
        <f t="shared" si="23"/>
        <v>0.011461318051575931</v>
      </c>
    </row>
    <row r="267" spans="1:7" ht="12.75">
      <c r="A267" s="141" t="s">
        <v>246</v>
      </c>
      <c r="B267" s="157" t="s">
        <v>439</v>
      </c>
      <c r="C267" s="157" t="s">
        <v>438</v>
      </c>
      <c r="D267" s="140">
        <v>12</v>
      </c>
      <c r="E267" s="140"/>
      <c r="F267" s="140">
        <f t="shared" si="22"/>
        <v>12</v>
      </c>
      <c r="G267" s="158">
        <f t="shared" si="23"/>
        <v>0.0057306590257879654</v>
      </c>
    </row>
    <row r="268" spans="1:7" ht="12.75">
      <c r="A268" s="141" t="s">
        <v>246</v>
      </c>
      <c r="B268" s="157" t="s">
        <v>440</v>
      </c>
      <c r="C268" s="157" t="s">
        <v>438</v>
      </c>
      <c r="D268" s="140">
        <v>798</v>
      </c>
      <c r="E268" s="140"/>
      <c r="F268" s="140">
        <f t="shared" si="22"/>
        <v>798</v>
      </c>
      <c r="G268" s="158">
        <f t="shared" si="23"/>
        <v>0.38108882521489973</v>
      </c>
    </row>
    <row r="269" spans="1:7" ht="12.75">
      <c r="A269" s="141" t="s">
        <v>246</v>
      </c>
      <c r="B269" s="157" t="s">
        <v>441</v>
      </c>
      <c r="C269" s="157" t="s">
        <v>442</v>
      </c>
      <c r="D269" s="140">
        <v>74</v>
      </c>
      <c r="E269" s="140"/>
      <c r="F269" s="140">
        <f t="shared" si="22"/>
        <v>74</v>
      </c>
      <c r="G269" s="158">
        <f t="shared" si="23"/>
        <v>0.03533906399235912</v>
      </c>
    </row>
    <row r="270" spans="1:7" ht="12.75">
      <c r="A270" s="141" t="s">
        <v>246</v>
      </c>
      <c r="B270" s="157" t="s">
        <v>443</v>
      </c>
      <c r="C270" s="157" t="s">
        <v>444</v>
      </c>
      <c r="D270" s="140">
        <v>1</v>
      </c>
      <c r="E270" s="140"/>
      <c r="F270" s="140">
        <f t="shared" si="22"/>
        <v>1</v>
      </c>
      <c r="G270" s="158">
        <f t="shared" si="23"/>
        <v>0.0004775549188156638</v>
      </c>
    </row>
    <row r="271" spans="1:7" ht="12.75">
      <c r="A271" s="141" t="s">
        <v>246</v>
      </c>
      <c r="B271" s="157" t="s">
        <v>368</v>
      </c>
      <c r="C271" s="157" t="s">
        <v>53</v>
      </c>
      <c r="D271" s="140">
        <v>3</v>
      </c>
      <c r="E271" s="140"/>
      <c r="F271" s="140">
        <f t="shared" si="22"/>
        <v>3</v>
      </c>
      <c r="G271" s="158">
        <f t="shared" si="23"/>
        <v>0.0014326647564469914</v>
      </c>
    </row>
    <row r="272" spans="1:7" ht="12.75">
      <c r="A272" s="141" t="s">
        <v>246</v>
      </c>
      <c r="B272" s="157" t="s">
        <v>445</v>
      </c>
      <c r="C272" s="157" t="s">
        <v>265</v>
      </c>
      <c r="D272" s="140">
        <v>17</v>
      </c>
      <c r="E272" s="140"/>
      <c r="F272" s="140">
        <f t="shared" si="22"/>
        <v>17</v>
      </c>
      <c r="G272" s="158">
        <f t="shared" si="23"/>
        <v>0.008118433619866285</v>
      </c>
    </row>
    <row r="273" spans="1:7" ht="12.75">
      <c r="A273" s="141" t="s">
        <v>246</v>
      </c>
      <c r="B273" s="157" t="s">
        <v>446</v>
      </c>
      <c r="C273" s="157" t="s">
        <v>447</v>
      </c>
      <c r="D273" s="140">
        <v>5</v>
      </c>
      <c r="E273" s="140"/>
      <c r="F273" s="140">
        <f t="shared" si="22"/>
        <v>5</v>
      </c>
      <c r="G273" s="158">
        <f t="shared" si="23"/>
        <v>0.002387774594078319</v>
      </c>
    </row>
    <row r="274" spans="1:7" ht="12.75">
      <c r="A274" s="141" t="s">
        <v>246</v>
      </c>
      <c r="B274" s="157" t="s">
        <v>448</v>
      </c>
      <c r="C274" s="157" t="s">
        <v>449</v>
      </c>
      <c r="D274" s="140">
        <v>9</v>
      </c>
      <c r="E274" s="140"/>
      <c r="F274" s="140">
        <f t="shared" si="22"/>
        <v>9</v>
      </c>
      <c r="G274" s="158">
        <f t="shared" si="23"/>
        <v>0.004297994269340974</v>
      </c>
    </row>
    <row r="275" spans="1:7" ht="12.75">
      <c r="A275" s="141" t="s">
        <v>246</v>
      </c>
      <c r="B275" s="157" t="s">
        <v>450</v>
      </c>
      <c r="C275" s="157" t="s">
        <v>451</v>
      </c>
      <c r="D275" s="140">
        <v>10</v>
      </c>
      <c r="E275" s="140"/>
      <c r="F275" s="140">
        <f t="shared" si="22"/>
        <v>10</v>
      </c>
      <c r="G275" s="158">
        <f t="shared" si="23"/>
        <v>0.004775549188156638</v>
      </c>
    </row>
    <row r="276" spans="1:7" ht="12.75">
      <c r="A276" s="141" t="s">
        <v>246</v>
      </c>
      <c r="B276" s="157" t="s">
        <v>452</v>
      </c>
      <c r="C276" s="157" t="s">
        <v>453</v>
      </c>
      <c r="D276" s="140">
        <v>1</v>
      </c>
      <c r="E276" s="140"/>
      <c r="F276" s="140">
        <f t="shared" si="22"/>
        <v>1</v>
      </c>
      <c r="G276" s="158">
        <f t="shared" si="23"/>
        <v>0.0004775549188156638</v>
      </c>
    </row>
    <row r="277" spans="1:7" ht="12.75">
      <c r="A277" s="141" t="s">
        <v>246</v>
      </c>
      <c r="B277" s="157" t="s">
        <v>454</v>
      </c>
      <c r="C277" s="157" t="s">
        <v>455</v>
      </c>
      <c r="D277" s="140">
        <v>17</v>
      </c>
      <c r="E277" s="140"/>
      <c r="F277" s="140">
        <f t="shared" si="22"/>
        <v>17</v>
      </c>
      <c r="G277" s="158">
        <f t="shared" si="23"/>
        <v>0.008118433619866285</v>
      </c>
    </row>
    <row r="278" spans="1:7" ht="12.75">
      <c r="A278" s="141" t="s">
        <v>246</v>
      </c>
      <c r="B278" s="157" t="s">
        <v>456</v>
      </c>
      <c r="C278" s="157" t="s">
        <v>457</v>
      </c>
      <c r="D278" s="140">
        <v>17</v>
      </c>
      <c r="E278" s="140"/>
      <c r="F278" s="140">
        <f t="shared" si="22"/>
        <v>17</v>
      </c>
      <c r="G278" s="158">
        <f t="shared" si="23"/>
        <v>0.008118433619866285</v>
      </c>
    </row>
    <row r="279" spans="1:7" ht="12.75">
      <c r="A279" s="141" t="s">
        <v>246</v>
      </c>
      <c r="B279" s="157" t="s">
        <v>458</v>
      </c>
      <c r="C279" s="157" t="s">
        <v>459</v>
      </c>
      <c r="D279" s="140">
        <v>6</v>
      </c>
      <c r="E279" s="140"/>
      <c r="F279" s="140">
        <f t="shared" si="22"/>
        <v>6</v>
      </c>
      <c r="G279" s="158">
        <f t="shared" si="23"/>
        <v>0.0028653295128939827</v>
      </c>
    </row>
    <row r="280" spans="1:7" ht="12.75">
      <c r="A280" s="160" t="s">
        <v>460</v>
      </c>
      <c r="B280" s="161"/>
      <c r="C280" s="161"/>
      <c r="D280" s="162">
        <f>SUM(D252:D279)</f>
        <v>2090</v>
      </c>
      <c r="E280" s="162">
        <f>SUM(E252:E279)</f>
        <v>4</v>
      </c>
      <c r="F280" s="162">
        <f>SUM(F252:F279)</f>
        <v>2094</v>
      </c>
      <c r="G280" s="163">
        <f t="shared" si="23"/>
        <v>1</v>
      </c>
    </row>
    <row r="281" spans="1:7" ht="12.75">
      <c r="A281" s="141" t="s">
        <v>274</v>
      </c>
      <c r="B281" s="157" t="s">
        <v>461</v>
      </c>
      <c r="C281" s="157" t="s">
        <v>462</v>
      </c>
      <c r="D281" s="140">
        <v>1</v>
      </c>
      <c r="E281" s="140"/>
      <c r="F281" s="140">
        <f aca="true" t="shared" si="24" ref="F281:F296">SUM(D281:E281)</f>
        <v>1</v>
      </c>
      <c r="G281" s="158">
        <f>F281/$F$297</f>
        <v>0.013888888888888888</v>
      </c>
    </row>
    <row r="282" spans="1:7" ht="12.75">
      <c r="A282" s="141" t="s">
        <v>274</v>
      </c>
      <c r="B282" s="157" t="s">
        <v>463</v>
      </c>
      <c r="C282" s="157" t="s">
        <v>69</v>
      </c>
      <c r="D282" s="140">
        <v>6</v>
      </c>
      <c r="E282" s="140"/>
      <c r="F282" s="140">
        <f t="shared" si="24"/>
        <v>6</v>
      </c>
      <c r="G282" s="158">
        <f aca="true" t="shared" si="25" ref="G282:G297">F282/$F$297</f>
        <v>0.08333333333333333</v>
      </c>
    </row>
    <row r="283" spans="1:7" ht="12.75">
      <c r="A283" s="141" t="s">
        <v>274</v>
      </c>
      <c r="B283" s="157" t="s">
        <v>464</v>
      </c>
      <c r="C283" s="157" t="s">
        <v>69</v>
      </c>
      <c r="D283" s="140">
        <v>12</v>
      </c>
      <c r="E283" s="140"/>
      <c r="F283" s="140">
        <f t="shared" si="24"/>
        <v>12</v>
      </c>
      <c r="G283" s="158">
        <f t="shared" si="25"/>
        <v>0.16666666666666666</v>
      </c>
    </row>
    <row r="284" spans="1:7" ht="12.75">
      <c r="A284" s="141" t="s">
        <v>274</v>
      </c>
      <c r="B284" s="157" t="s">
        <v>465</v>
      </c>
      <c r="C284" s="157" t="s">
        <v>70</v>
      </c>
      <c r="D284" s="140">
        <v>2</v>
      </c>
      <c r="E284" s="140"/>
      <c r="F284" s="140">
        <f t="shared" si="24"/>
        <v>2</v>
      </c>
      <c r="G284" s="158">
        <f t="shared" si="25"/>
        <v>0.027777777777777776</v>
      </c>
    </row>
    <row r="285" spans="1:7" ht="12.75">
      <c r="A285" s="141" t="s">
        <v>274</v>
      </c>
      <c r="B285" s="157" t="s">
        <v>466</v>
      </c>
      <c r="C285" s="157" t="s">
        <v>70</v>
      </c>
      <c r="D285" s="140">
        <v>3</v>
      </c>
      <c r="E285" s="140"/>
      <c r="F285" s="140">
        <f t="shared" si="24"/>
        <v>3</v>
      </c>
      <c r="G285" s="158">
        <f t="shared" si="25"/>
        <v>0.041666666666666664</v>
      </c>
    </row>
    <row r="286" spans="1:7" ht="12.75">
      <c r="A286" s="141" t="s">
        <v>274</v>
      </c>
      <c r="B286" s="157" t="s">
        <v>467</v>
      </c>
      <c r="C286" s="157" t="s">
        <v>284</v>
      </c>
      <c r="D286" s="140">
        <v>7</v>
      </c>
      <c r="E286" s="140"/>
      <c r="F286" s="140">
        <f t="shared" si="24"/>
        <v>7</v>
      </c>
      <c r="G286" s="158">
        <f t="shared" si="25"/>
        <v>0.09722222222222222</v>
      </c>
    </row>
    <row r="287" spans="1:7" ht="12.75">
      <c r="A287" s="141" t="s">
        <v>274</v>
      </c>
      <c r="B287" s="157" t="s">
        <v>468</v>
      </c>
      <c r="C287" s="157" t="s">
        <v>284</v>
      </c>
      <c r="D287" s="140">
        <v>15</v>
      </c>
      <c r="E287" s="140"/>
      <c r="F287" s="140">
        <f t="shared" si="24"/>
        <v>15</v>
      </c>
      <c r="G287" s="158">
        <f t="shared" si="25"/>
        <v>0.20833333333333334</v>
      </c>
    </row>
    <row r="288" spans="1:7" ht="12.75">
      <c r="A288" s="141" t="s">
        <v>274</v>
      </c>
      <c r="B288" s="157" t="s">
        <v>469</v>
      </c>
      <c r="C288" s="157" t="s">
        <v>72</v>
      </c>
      <c r="D288" s="140"/>
      <c r="E288" s="140"/>
      <c r="F288" s="140"/>
      <c r="G288" s="158"/>
    </row>
    <row r="289" spans="1:7" ht="12.75">
      <c r="A289" s="141" t="s">
        <v>274</v>
      </c>
      <c r="B289" s="157" t="s">
        <v>470</v>
      </c>
      <c r="C289" s="157" t="s">
        <v>88</v>
      </c>
      <c r="D289" s="140">
        <v>2</v>
      </c>
      <c r="E289" s="140"/>
      <c r="F289" s="140">
        <f t="shared" si="24"/>
        <v>2</v>
      </c>
      <c r="G289" s="158">
        <f t="shared" si="25"/>
        <v>0.027777777777777776</v>
      </c>
    </row>
    <row r="290" spans="1:7" ht="12.75">
      <c r="A290" s="141" t="s">
        <v>274</v>
      </c>
      <c r="B290" s="157" t="s">
        <v>471</v>
      </c>
      <c r="C290" s="157" t="s">
        <v>472</v>
      </c>
      <c r="D290" s="140"/>
      <c r="E290" s="140"/>
      <c r="F290" s="140"/>
      <c r="G290" s="158"/>
    </row>
    <row r="291" spans="1:7" ht="12.75">
      <c r="A291" s="141" t="s">
        <v>274</v>
      </c>
      <c r="B291" s="157" t="s">
        <v>473</v>
      </c>
      <c r="C291" s="157" t="s">
        <v>472</v>
      </c>
      <c r="D291" s="140">
        <v>3</v>
      </c>
      <c r="E291" s="140"/>
      <c r="F291" s="140">
        <f t="shared" si="24"/>
        <v>3</v>
      </c>
      <c r="G291" s="158">
        <f t="shared" si="25"/>
        <v>0.041666666666666664</v>
      </c>
    </row>
    <row r="292" spans="1:7" ht="12.75">
      <c r="A292" s="141" t="s">
        <v>274</v>
      </c>
      <c r="B292" s="157" t="s">
        <v>474</v>
      </c>
      <c r="C292" s="157" t="s">
        <v>298</v>
      </c>
      <c r="D292" s="140">
        <v>2</v>
      </c>
      <c r="E292" s="140"/>
      <c r="F292" s="140">
        <f t="shared" si="24"/>
        <v>2</v>
      </c>
      <c r="G292" s="158">
        <f t="shared" si="25"/>
        <v>0.027777777777777776</v>
      </c>
    </row>
    <row r="293" spans="1:7" ht="12.75">
      <c r="A293" s="141" t="s">
        <v>274</v>
      </c>
      <c r="B293" s="157" t="s">
        <v>475</v>
      </c>
      <c r="C293" s="157" t="s">
        <v>298</v>
      </c>
      <c r="D293" s="140">
        <v>6</v>
      </c>
      <c r="E293" s="140"/>
      <c r="F293" s="140">
        <f t="shared" si="24"/>
        <v>6</v>
      </c>
      <c r="G293" s="158">
        <f t="shared" si="25"/>
        <v>0.08333333333333333</v>
      </c>
    </row>
    <row r="294" spans="1:7" ht="12.75">
      <c r="A294" s="141" t="s">
        <v>274</v>
      </c>
      <c r="B294" s="157" t="s">
        <v>476</v>
      </c>
      <c r="C294" s="157" t="s">
        <v>71</v>
      </c>
      <c r="D294" s="140">
        <v>3</v>
      </c>
      <c r="E294" s="140"/>
      <c r="F294" s="140">
        <f t="shared" si="24"/>
        <v>3</v>
      </c>
      <c r="G294" s="158">
        <f t="shared" si="25"/>
        <v>0.041666666666666664</v>
      </c>
    </row>
    <row r="295" spans="1:7" ht="12.75">
      <c r="A295" s="141" t="s">
        <v>274</v>
      </c>
      <c r="B295" s="157" t="s">
        <v>477</v>
      </c>
      <c r="C295" s="157" t="s">
        <v>71</v>
      </c>
      <c r="D295" s="140">
        <v>9</v>
      </c>
      <c r="E295" s="140"/>
      <c r="F295" s="140">
        <f t="shared" si="24"/>
        <v>9</v>
      </c>
      <c r="G295" s="158">
        <f t="shared" si="25"/>
        <v>0.125</v>
      </c>
    </row>
    <row r="296" spans="1:7" ht="12.75">
      <c r="A296" s="141" t="s">
        <v>274</v>
      </c>
      <c r="B296" s="157" t="s">
        <v>478</v>
      </c>
      <c r="C296" s="157" t="s">
        <v>479</v>
      </c>
      <c r="D296" s="140">
        <v>1</v>
      </c>
      <c r="E296" s="140"/>
      <c r="F296" s="140">
        <f t="shared" si="24"/>
        <v>1</v>
      </c>
      <c r="G296" s="158">
        <f t="shared" si="25"/>
        <v>0.013888888888888888</v>
      </c>
    </row>
    <row r="297" spans="1:7" ht="12.75">
      <c r="A297" s="160" t="s">
        <v>480</v>
      </c>
      <c r="B297" s="167"/>
      <c r="C297" s="167"/>
      <c r="D297" s="162">
        <f>SUM(D281:D296)</f>
        <v>72</v>
      </c>
      <c r="E297" s="162"/>
      <c r="F297" s="162">
        <f>SUM(F281:F296)</f>
        <v>72</v>
      </c>
      <c r="G297" s="163">
        <f t="shared" si="25"/>
        <v>1</v>
      </c>
    </row>
    <row r="298" spans="1:7" ht="12.75">
      <c r="A298" s="160" t="s">
        <v>481</v>
      </c>
      <c r="B298" s="161" t="s">
        <v>482</v>
      </c>
      <c r="C298" s="161" t="s">
        <v>483</v>
      </c>
      <c r="D298" s="162">
        <v>147</v>
      </c>
      <c r="E298" s="162"/>
      <c r="F298" s="162">
        <f aca="true" t="shared" si="26" ref="F298:F306">SUM(D298:E298)</f>
        <v>147</v>
      </c>
      <c r="G298" s="163">
        <f>F298/F298</f>
        <v>1</v>
      </c>
    </row>
    <row r="299" spans="1:7" ht="12.75">
      <c r="A299" s="141" t="s">
        <v>484</v>
      </c>
      <c r="B299" s="157" t="s">
        <v>485</v>
      </c>
      <c r="C299" s="157" t="s">
        <v>28</v>
      </c>
      <c r="D299" s="140">
        <v>4</v>
      </c>
      <c r="E299" s="140"/>
      <c r="F299" s="140">
        <f t="shared" si="26"/>
        <v>4</v>
      </c>
      <c r="G299" s="158">
        <f>F299/$F$307</f>
        <v>0.011869436201780416</v>
      </c>
    </row>
    <row r="300" spans="1:7" ht="12.75">
      <c r="A300" s="141" t="s">
        <v>484</v>
      </c>
      <c r="B300" s="157" t="s">
        <v>486</v>
      </c>
      <c r="C300" s="157" t="s">
        <v>28</v>
      </c>
      <c r="D300" s="140">
        <v>5</v>
      </c>
      <c r="E300" s="140"/>
      <c r="F300" s="140">
        <f t="shared" si="26"/>
        <v>5</v>
      </c>
      <c r="G300" s="158">
        <f aca="true" t="shared" si="27" ref="G300:G307">F300/$F$307</f>
        <v>0.01483679525222552</v>
      </c>
    </row>
    <row r="301" spans="1:7" ht="12.75">
      <c r="A301" s="141" t="s">
        <v>484</v>
      </c>
      <c r="B301" s="157" t="s">
        <v>484</v>
      </c>
      <c r="C301" s="157" t="s">
        <v>28</v>
      </c>
      <c r="D301" s="140">
        <v>299</v>
      </c>
      <c r="E301" s="140"/>
      <c r="F301" s="140">
        <f t="shared" si="26"/>
        <v>299</v>
      </c>
      <c r="G301" s="158">
        <f t="shared" si="27"/>
        <v>0.887240356083086</v>
      </c>
    </row>
    <row r="302" spans="1:7" ht="12.75">
      <c r="A302" s="141" t="s">
        <v>484</v>
      </c>
      <c r="B302" s="157" t="s">
        <v>487</v>
      </c>
      <c r="C302" s="157" t="s">
        <v>28</v>
      </c>
      <c r="D302" s="140"/>
      <c r="E302" s="140"/>
      <c r="F302" s="140"/>
      <c r="G302" s="158"/>
    </row>
    <row r="303" spans="1:7" ht="12.75">
      <c r="A303" s="141" t="s">
        <v>484</v>
      </c>
      <c r="B303" s="157" t="s">
        <v>488</v>
      </c>
      <c r="C303" s="157" t="s">
        <v>28</v>
      </c>
      <c r="D303" s="140">
        <v>25</v>
      </c>
      <c r="E303" s="140"/>
      <c r="F303" s="140">
        <f t="shared" si="26"/>
        <v>25</v>
      </c>
      <c r="G303" s="158">
        <f t="shared" si="27"/>
        <v>0.07418397626112759</v>
      </c>
    </row>
    <row r="304" spans="1:7" ht="12.75">
      <c r="A304" s="141" t="s">
        <v>484</v>
      </c>
      <c r="B304" s="157" t="s">
        <v>489</v>
      </c>
      <c r="C304" s="157" t="s">
        <v>490</v>
      </c>
      <c r="D304" s="140">
        <v>1</v>
      </c>
      <c r="E304" s="140"/>
      <c r="F304" s="140">
        <f t="shared" si="26"/>
        <v>1</v>
      </c>
      <c r="G304" s="158">
        <f t="shared" si="27"/>
        <v>0.002967359050445104</v>
      </c>
    </row>
    <row r="305" spans="1:7" ht="12.75">
      <c r="A305" s="141" t="s">
        <v>484</v>
      </c>
      <c r="B305" s="157" t="s">
        <v>491</v>
      </c>
      <c r="C305" s="157" t="s">
        <v>492</v>
      </c>
      <c r="D305" s="140">
        <v>1</v>
      </c>
      <c r="E305" s="140"/>
      <c r="F305" s="140">
        <f t="shared" si="26"/>
        <v>1</v>
      </c>
      <c r="G305" s="158">
        <f t="shared" si="27"/>
        <v>0.002967359050445104</v>
      </c>
    </row>
    <row r="306" spans="1:7" ht="12.75">
      <c r="A306" s="141" t="s">
        <v>484</v>
      </c>
      <c r="B306" s="157" t="s">
        <v>493</v>
      </c>
      <c r="C306" s="157" t="s">
        <v>494</v>
      </c>
      <c r="D306" s="140">
        <v>2</v>
      </c>
      <c r="E306" s="140"/>
      <c r="F306" s="140">
        <f t="shared" si="26"/>
        <v>2</v>
      </c>
      <c r="G306" s="158">
        <f t="shared" si="27"/>
        <v>0.005934718100890208</v>
      </c>
    </row>
    <row r="307" spans="1:7" ht="12.75">
      <c r="A307" s="160" t="s">
        <v>495</v>
      </c>
      <c r="B307" s="161"/>
      <c r="C307" s="161"/>
      <c r="D307" s="162">
        <f>SUM(D299:D306)</f>
        <v>337</v>
      </c>
      <c r="E307" s="162"/>
      <c r="F307" s="162">
        <f>SUM(F299:F306)</f>
        <v>337</v>
      </c>
      <c r="G307" s="163">
        <f t="shared" si="27"/>
        <v>1</v>
      </c>
    </row>
    <row r="308" spans="1:7" ht="12.75">
      <c r="A308" s="141" t="s">
        <v>328</v>
      </c>
      <c r="B308" s="157" t="s">
        <v>496</v>
      </c>
      <c r="C308" s="157" t="s">
        <v>497</v>
      </c>
      <c r="D308" s="140">
        <v>5</v>
      </c>
      <c r="E308" s="140"/>
      <c r="F308" s="140">
        <f aca="true" t="shared" si="28" ref="F308:F319">SUM(D308:E308)</f>
        <v>5</v>
      </c>
      <c r="G308" s="158">
        <f>F308/$F$320</f>
        <v>0.026455026455026454</v>
      </c>
    </row>
    <row r="309" spans="1:7" ht="12.75">
      <c r="A309" s="141" t="s">
        <v>328</v>
      </c>
      <c r="B309" s="157" t="s">
        <v>498</v>
      </c>
      <c r="C309" s="157" t="s">
        <v>499</v>
      </c>
      <c r="D309" s="140"/>
      <c r="E309" s="140"/>
      <c r="F309" s="140"/>
      <c r="G309" s="158"/>
    </row>
    <row r="310" spans="1:7" ht="12.75">
      <c r="A310" s="141" t="s">
        <v>328</v>
      </c>
      <c r="B310" s="157" t="s">
        <v>500</v>
      </c>
      <c r="C310" s="157" t="s">
        <v>499</v>
      </c>
      <c r="D310" s="140">
        <v>34</v>
      </c>
      <c r="E310" s="140"/>
      <c r="F310" s="140">
        <f t="shared" si="28"/>
        <v>34</v>
      </c>
      <c r="G310" s="158">
        <f aca="true" t="shared" si="29" ref="G310:G320">F310/$F$320</f>
        <v>0.17989417989417988</v>
      </c>
    </row>
    <row r="311" spans="1:7" ht="12.75">
      <c r="A311" s="141" t="s">
        <v>328</v>
      </c>
      <c r="B311" s="157" t="s">
        <v>501</v>
      </c>
      <c r="C311" s="157" t="s">
        <v>502</v>
      </c>
      <c r="D311" s="140"/>
      <c r="E311" s="140"/>
      <c r="F311" s="140"/>
      <c r="G311" s="158"/>
    </row>
    <row r="312" spans="1:7" ht="12.75">
      <c r="A312" s="141" t="s">
        <v>328</v>
      </c>
      <c r="B312" s="157" t="s">
        <v>503</v>
      </c>
      <c r="C312" s="157" t="s">
        <v>75</v>
      </c>
      <c r="D312" s="140">
        <v>106</v>
      </c>
      <c r="E312" s="140">
        <v>1</v>
      </c>
      <c r="F312" s="140">
        <f t="shared" si="28"/>
        <v>107</v>
      </c>
      <c r="G312" s="158">
        <f t="shared" si="29"/>
        <v>0.5661375661375662</v>
      </c>
    </row>
    <row r="313" spans="1:7" ht="12.75">
      <c r="A313" s="141" t="s">
        <v>328</v>
      </c>
      <c r="B313" s="157" t="s">
        <v>527</v>
      </c>
      <c r="C313" s="157" t="s">
        <v>528</v>
      </c>
      <c r="D313" s="140">
        <v>2</v>
      </c>
      <c r="E313" s="140"/>
      <c r="F313" s="140">
        <f t="shared" si="28"/>
        <v>2</v>
      </c>
      <c r="G313" s="158">
        <f t="shared" si="29"/>
        <v>0.010582010582010581</v>
      </c>
    </row>
    <row r="314" spans="1:7" ht="12.75">
      <c r="A314" s="141" t="s">
        <v>328</v>
      </c>
      <c r="B314" s="157" t="s">
        <v>529</v>
      </c>
      <c r="C314" s="157" t="s">
        <v>530</v>
      </c>
      <c r="D314" s="140">
        <v>1</v>
      </c>
      <c r="E314" s="140"/>
      <c r="F314" s="140">
        <f t="shared" si="28"/>
        <v>1</v>
      </c>
      <c r="G314" s="158">
        <f t="shared" si="29"/>
        <v>0.005291005291005291</v>
      </c>
    </row>
    <row r="315" spans="1:7" ht="12.75">
      <c r="A315" s="141" t="s">
        <v>328</v>
      </c>
      <c r="B315" s="157" t="s">
        <v>504</v>
      </c>
      <c r="C315" s="157" t="s">
        <v>505</v>
      </c>
      <c r="D315" s="140"/>
      <c r="E315" s="140"/>
      <c r="F315" s="140"/>
      <c r="G315" s="158"/>
    </row>
    <row r="316" spans="1:7" ht="12.75">
      <c r="A316" s="141" t="s">
        <v>328</v>
      </c>
      <c r="B316" s="157" t="s">
        <v>506</v>
      </c>
      <c r="C316" s="157" t="s">
        <v>507</v>
      </c>
      <c r="D316" s="140">
        <v>18</v>
      </c>
      <c r="E316" s="140"/>
      <c r="F316" s="140">
        <f t="shared" si="28"/>
        <v>18</v>
      </c>
      <c r="G316" s="158">
        <f t="shared" si="29"/>
        <v>0.09523809523809523</v>
      </c>
    </row>
    <row r="317" spans="1:7" ht="12.75">
      <c r="A317" s="141" t="s">
        <v>328</v>
      </c>
      <c r="B317" s="157" t="s">
        <v>508</v>
      </c>
      <c r="C317" s="157" t="s">
        <v>509</v>
      </c>
      <c r="D317" s="140">
        <v>1</v>
      </c>
      <c r="E317" s="140"/>
      <c r="F317" s="140">
        <f t="shared" si="28"/>
        <v>1</v>
      </c>
      <c r="G317" s="158">
        <f t="shared" si="29"/>
        <v>0.005291005291005291</v>
      </c>
    </row>
    <row r="318" spans="1:7" ht="12.75">
      <c r="A318" s="141" t="s">
        <v>328</v>
      </c>
      <c r="B318" s="157" t="s">
        <v>510</v>
      </c>
      <c r="C318" s="157" t="s">
        <v>76</v>
      </c>
      <c r="D318" s="140">
        <v>11</v>
      </c>
      <c r="E318" s="140"/>
      <c r="F318" s="140">
        <f t="shared" si="28"/>
        <v>11</v>
      </c>
      <c r="G318" s="158">
        <f t="shared" si="29"/>
        <v>0.0582010582010582</v>
      </c>
    </row>
    <row r="319" spans="1:7" ht="12.75">
      <c r="A319" s="141" t="s">
        <v>328</v>
      </c>
      <c r="B319" s="157" t="s">
        <v>511</v>
      </c>
      <c r="C319" s="157" t="s">
        <v>76</v>
      </c>
      <c r="D319" s="140">
        <v>10</v>
      </c>
      <c r="E319" s="140"/>
      <c r="F319" s="140">
        <f t="shared" si="28"/>
        <v>10</v>
      </c>
      <c r="G319" s="158">
        <f t="shared" si="29"/>
        <v>0.05291005291005291</v>
      </c>
    </row>
    <row r="320" spans="1:7" ht="12.75">
      <c r="A320" s="160" t="s">
        <v>341</v>
      </c>
      <c r="B320" s="161"/>
      <c r="C320" s="161"/>
      <c r="D320" s="162">
        <f>SUM(D308:D319)</f>
        <v>188</v>
      </c>
      <c r="E320" s="162">
        <f>SUM(E308:E319)</f>
        <v>1</v>
      </c>
      <c r="F320" s="162">
        <f>SUM(F308:F319)</f>
        <v>189</v>
      </c>
      <c r="G320" s="163">
        <f t="shared" si="29"/>
        <v>1</v>
      </c>
    </row>
    <row r="321" spans="1:7" ht="12.75">
      <c r="A321" s="160" t="s">
        <v>534</v>
      </c>
      <c r="B321" s="183"/>
      <c r="C321" s="183"/>
      <c r="D321" s="184">
        <f>SUM(D228+D251+D280+D297+D298+D307+D320)</f>
        <v>4164</v>
      </c>
      <c r="E321" s="184">
        <f>SUM(E228+E251+E280+E297+E298+E307+E320)</f>
        <v>13</v>
      </c>
      <c r="F321" s="184">
        <f>SUM(F228+F251+F280+F297+F298+F307+F320)</f>
        <v>4177</v>
      </c>
      <c r="G321" s="185"/>
    </row>
    <row r="322" spans="1:7" ht="12.75">
      <c r="A322" s="168" t="s">
        <v>512</v>
      </c>
      <c r="B322" s="169"/>
      <c r="C322" s="169"/>
      <c r="D322" s="142">
        <f>SUM(D77+D102+D125+D149+D174+D177+D183+D195+D228+D251+D280+D297+D298+D307+D320)</f>
        <v>8603</v>
      </c>
      <c r="E322" s="142">
        <f>SUM(E77+E102+E125+E149+E174+E177+E183+E195+E228+E251+E280+E297+E298+E307+E320)</f>
        <v>110</v>
      </c>
      <c r="F322" s="142">
        <f>SUM(F77+F102+F125+F149+F174+F177+F183+F195+F228+F251+F280+F297+F298+F307+F320)</f>
        <v>8713</v>
      </c>
      <c r="G322" s="170">
        <f>F322/$F$322</f>
        <v>1</v>
      </c>
    </row>
    <row r="325" spans="1:7" ht="25.5" customHeight="1">
      <c r="A325" s="196" t="s">
        <v>532</v>
      </c>
      <c r="B325" s="196"/>
      <c r="C325" s="196"/>
      <c r="D325" s="196"/>
      <c r="E325" s="196"/>
      <c r="F325" s="196"/>
      <c r="G325" s="196"/>
    </row>
  </sheetData>
  <mergeCells count="5">
    <mergeCell ref="A325:G325"/>
    <mergeCell ref="A1:G1"/>
    <mergeCell ref="A2:G2"/>
    <mergeCell ref="A3:G3"/>
    <mergeCell ref="B6:C6"/>
  </mergeCells>
  <printOptions/>
  <pageMargins left="0.75" right="0.75" top="1" bottom="1" header="0.5" footer="0.5"/>
  <pageSetup firstPageNumber="3" useFirstPageNumber="1" horizontalDpi="600" verticalDpi="600" orientation="portrait" r:id="rId1"/>
  <headerFooter alignWithMargins="0">
    <oddFooter>&amp;L9/9/03&amp;CPage &amp;P&amp;ROffice of IRAA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Mason</dc:creator>
  <cp:keywords/>
  <dc:description/>
  <cp:lastModifiedBy>Joe</cp:lastModifiedBy>
  <cp:lastPrinted>2003-09-09T14:31:11Z</cp:lastPrinted>
  <dcterms:created xsi:type="dcterms:W3CDTF">2000-10-31T21:19:01Z</dcterms:created>
  <dcterms:modified xsi:type="dcterms:W3CDTF">2003-09-09T17:24:27Z</dcterms:modified>
  <cp:category/>
  <cp:version/>
  <cp:contentType/>
  <cp:contentStatus/>
</cp:coreProperties>
</file>